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400" windowHeight="11640"/>
  </bookViews>
  <sheets>
    <sheet name="Sheet1" sheetId="1" r:id="rId1"/>
    <sheet name="Sheet2" sheetId="2" r:id="rId2"/>
    <sheet name="Sheet3" sheetId="3" r:id="rId3"/>
  </sheets>
  <definedNames>
    <definedName name="OLE_LINK1" localSheetId="0">Sheet1!$G$28</definedName>
    <definedName name="_xlnm.Print_Area" localSheetId="0">Sheet1!$A$1:$W$82</definedName>
    <definedName name="_xlnm.Print_Titles" localSheetId="0">Sheet1!$1:$1</definedName>
  </definedNames>
  <calcPr calcId="114210" fullCalcOnLoad="1"/>
</workbook>
</file>

<file path=xl/calcChain.xml><?xml version="1.0" encoding="utf-8"?>
<calcChain xmlns="http://schemas.openxmlformats.org/spreadsheetml/2006/main">
  <c r="K48" i="1"/>
  <c r="K47"/>
  <c r="K45"/>
  <c r="K44"/>
  <c r="K43"/>
  <c r="K42"/>
  <c r="K40"/>
  <c r="K38"/>
  <c r="F43"/>
  <c r="F42"/>
  <c r="F48"/>
  <c r="F47"/>
  <c r="F45"/>
  <c r="F44"/>
  <c r="F40"/>
  <c r="F38"/>
  <c r="K68"/>
  <c r="K69"/>
  <c r="K70"/>
  <c r="K71"/>
  <c r="K72"/>
  <c r="K73"/>
  <c r="K74"/>
  <c r="K75"/>
  <c r="K76"/>
  <c r="K77"/>
  <c r="K78"/>
  <c r="K79"/>
  <c r="K80"/>
  <c r="K67"/>
  <c r="K36"/>
  <c r="K35"/>
  <c r="K34"/>
  <c r="K33"/>
  <c r="K31"/>
  <c r="K30"/>
  <c r="K29"/>
  <c r="K28"/>
  <c r="K27"/>
  <c r="K24"/>
  <c r="K23"/>
  <c r="K22"/>
  <c r="K19"/>
  <c r="K18"/>
  <c r="K17"/>
  <c r="K15"/>
  <c r="K13"/>
  <c r="K12"/>
  <c r="K10"/>
  <c r="K8"/>
  <c r="K6"/>
  <c r="K4"/>
  <c r="T68"/>
  <c r="T69"/>
  <c r="T70"/>
  <c r="T71"/>
  <c r="T72"/>
  <c r="T73"/>
  <c r="T74"/>
  <c r="T75"/>
  <c r="T76"/>
  <c r="T80"/>
  <c r="T67"/>
  <c r="F23"/>
  <c r="F24"/>
  <c r="F25"/>
  <c r="F26"/>
  <c r="F27"/>
  <c r="F28"/>
  <c r="F29"/>
  <c r="F30"/>
  <c r="F31"/>
  <c r="F33"/>
  <c r="F34"/>
  <c r="F35"/>
  <c r="F36"/>
  <c r="F22"/>
  <c r="F19"/>
  <c r="F18"/>
  <c r="F17"/>
  <c r="F15"/>
  <c r="F13"/>
  <c r="F12"/>
  <c r="F10"/>
  <c r="F8"/>
  <c r="F6"/>
  <c r="F4"/>
  <c r="F68"/>
  <c r="F69"/>
  <c r="F70"/>
  <c r="F71"/>
  <c r="F72"/>
  <c r="F73"/>
  <c r="F74"/>
  <c r="F75"/>
  <c r="F76"/>
  <c r="F77"/>
  <c r="F78"/>
  <c r="F79"/>
  <c r="F80"/>
  <c r="F67"/>
  <c r="K25"/>
</calcChain>
</file>

<file path=xl/sharedStrings.xml><?xml version="1.0" encoding="utf-8"?>
<sst xmlns="http://schemas.openxmlformats.org/spreadsheetml/2006/main" count="426" uniqueCount="90">
  <si>
    <t>HAP/Fuel</t>
  </si>
  <si>
    <t>Proposal</t>
  </si>
  <si>
    <t>Final</t>
  </si>
  <si>
    <t>Factor Better</t>
  </si>
  <si>
    <t>Existing Boilers</t>
  </si>
  <si>
    <t>New Boilers</t>
  </si>
  <si>
    <t>Hg Biomass</t>
  </si>
  <si>
    <t>PM Biomass</t>
  </si>
  <si>
    <t>HCl Biomass</t>
  </si>
  <si>
    <t>Hg Coal</t>
  </si>
  <si>
    <t>PM Coal</t>
  </si>
  <si>
    <t>HCl Coal</t>
  </si>
  <si>
    <t>Hg Oil</t>
  </si>
  <si>
    <t>Hg Oil non-continental</t>
  </si>
  <si>
    <t>PM Oil</t>
  </si>
  <si>
    <t>HCl Oil</t>
  </si>
  <si>
    <t>Hg Gas 2</t>
  </si>
  <si>
    <t>PM Gas 2</t>
  </si>
  <si>
    <t>HCl Gas 2</t>
  </si>
  <si>
    <t>NA</t>
  </si>
  <si>
    <t>CO Biomass FB</t>
  </si>
  <si>
    <t>CO Biomass Fuel Cell</t>
  </si>
  <si>
    <t>CO Coal pulverized</t>
  </si>
  <si>
    <t>CO Coal stoker</t>
  </si>
  <si>
    <t>CO Coal FB</t>
  </si>
  <si>
    <t>CO Oil non-continental</t>
  </si>
  <si>
    <t>CO Gas2</t>
  </si>
  <si>
    <t>D/F Biomass stoker</t>
  </si>
  <si>
    <t>D/F Biomass FB</t>
  </si>
  <si>
    <t>D/F Biomass Fuel Cell</t>
  </si>
  <si>
    <t>D/F Coal pulverized</t>
  </si>
  <si>
    <t>D/F Coal stoker</t>
  </si>
  <si>
    <t>D/F Coal FB</t>
  </si>
  <si>
    <t>D/F Oil</t>
  </si>
  <si>
    <t>D/F Gas2</t>
  </si>
  <si>
    <t xml:space="preserve"> lb/TBtu</t>
  </si>
  <si>
    <t xml:space="preserve"> lb/MMBtu</t>
  </si>
  <si>
    <t xml:space="preserve"> ppm at 3%O2</t>
  </si>
  <si>
    <t>ng/dscm at 7%O2</t>
  </si>
  <si>
    <t>Units</t>
  </si>
  <si>
    <t>Existing</t>
  </si>
  <si>
    <t>New</t>
  </si>
  <si>
    <t>CO Biomass Hybrid Suspension/ Grate</t>
  </si>
  <si>
    <t>D/F Biomass Hybrid Suspension/Grate</t>
  </si>
  <si>
    <t>Or clean gas 2 can opt in to Gas 1 work practice if:</t>
  </si>
  <si>
    <t>Re-proposal</t>
  </si>
  <si>
    <t>work practice</t>
  </si>
  <si>
    <t>PM Biomass FB</t>
  </si>
  <si>
    <t>PM Biomass Fuel Cell</t>
  </si>
  <si>
    <t>PM Biomass Hybrid Suspension/ Grate</t>
  </si>
  <si>
    <t>PM Coal pulverized</t>
  </si>
  <si>
    <t>PM Coal stoker</t>
  </si>
  <si>
    <t>PM Coal FB</t>
  </si>
  <si>
    <t>PM Oil non-continental</t>
  </si>
  <si>
    <t>PM Gas2</t>
  </si>
  <si>
    <t>multiple</t>
  </si>
  <si>
    <t>PM Oil - light</t>
  </si>
  <si>
    <t>PM Oil - heavy</t>
  </si>
  <si>
    <t>CO Biomass Dutch/Pile</t>
  </si>
  <si>
    <t>CO Oil - Light</t>
  </si>
  <si>
    <t>CO Oil - Heavy</t>
  </si>
  <si>
    <t>TSM, lb/MMBtu</t>
  </si>
  <si>
    <t>1 day block average</t>
  </si>
  <si>
    <t>3 hour rolling average</t>
  </si>
  <si>
    <t>CO Biomass Wet Stoker/Sloped Grate/Other</t>
  </si>
  <si>
    <t>CO Biomass Suspension Burner</t>
  </si>
  <si>
    <t>PM Biomass Suspension Burner</t>
  </si>
  <si>
    <t>PM Biomass Wet Stoker/Sloped Grate/Other</t>
  </si>
  <si>
    <t>CO Biomass Kiln-Dried Stoker/Sloped Grate/Other</t>
  </si>
  <si>
    <t>Output Based lb/MMBtu steam</t>
  </si>
  <si>
    <t>D/F Biomass Dutch Oven</t>
  </si>
  <si>
    <t>D/F Biomass Suspension Burner</t>
  </si>
  <si>
    <t>PM Biomass Kiln-Dried Stoker/Sloped Grate/Other</t>
  </si>
  <si>
    <t>PM Biomass Dutch/Pile</t>
  </si>
  <si>
    <t>FB with heat exchanger</t>
  </si>
  <si>
    <t>CO Coal FBHE</t>
  </si>
  <si>
    <t>Reprop</t>
  </si>
  <si>
    <t>below</t>
  </si>
  <si>
    <t>na</t>
  </si>
  <si>
    <t>2000 (10 day)</t>
  </si>
  <si>
    <t>520 (10 day)</t>
  </si>
  <si>
    <t>Output Based (lb/MMBtu steam output) - March 2011 to Dec 2012</t>
  </si>
  <si>
    <t>30 day except as noted</t>
  </si>
  <si>
    <t>Output Based (lb/MMBtu steam output) - March 2011 to December 2012</t>
  </si>
  <si>
    <t>Hg content &lt;40 ug/m3</t>
  </si>
  <si>
    <t xml:space="preserve">Hg content &lt;40 ug/m3 </t>
  </si>
  <si>
    <t>Short-term/3 hour test</t>
  </si>
  <si>
    <t>Long-term CEMS limit (30 day avg except as noted)</t>
  </si>
  <si>
    <t>COMPARISON OF December 2012 FINAL to December 2011 Reproposal and FINAL March 2011 BOILER MACT LIMITS and June 2010 PROPOSED BOILER MACT LIMITS</t>
  </si>
  <si>
    <t>Follow work practices during periods of startup and shutdown.  Startup and Shutdown are defined, work practice requirements are specified.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</si>
</sst>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E+00"/>
    <numFmt numFmtId="166" formatCode="0.000"/>
    <numFmt numFmtId="167" formatCode="0.0000"/>
    <numFmt numFmtId="168" formatCode="0.00000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3" borderId="1" xfId="0" applyNumberFormat="1" applyFont="1" applyFill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3" fillId="4" borderId="6" xfId="0" applyFont="1" applyFill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4" fillId="0" borderId="14" xfId="0" applyFont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wrapText="1"/>
    </xf>
    <xf numFmtId="0" fontId="1" fillId="4" borderId="1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 wrapText="1"/>
    </xf>
    <xf numFmtId="0" fontId="1" fillId="5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11" fontId="4" fillId="0" borderId="1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11" fontId="4" fillId="0" borderId="16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" fontId="2" fillId="6" borderId="27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68" fontId="6" fillId="6" borderId="1" xfId="0" applyNumberFormat="1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1" fontId="4" fillId="6" borderId="1" xfId="0" applyNumberFormat="1" applyFont="1" applyFill="1" applyBorder="1" applyAlignment="1">
      <alignment horizontal="center"/>
    </xf>
    <xf numFmtId="11" fontId="4" fillId="6" borderId="13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17" fontId="2" fillId="6" borderId="2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3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1" fontId="4" fillId="0" borderId="3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11" fontId="4" fillId="0" borderId="15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17" fontId="2" fillId="6" borderId="31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wrapText="1"/>
    </xf>
    <xf numFmtId="0" fontId="3" fillId="7" borderId="7" xfId="0" applyFont="1" applyFill="1" applyBorder="1" applyAlignment="1">
      <alignment horizontal="center"/>
    </xf>
    <xf numFmtId="17" fontId="2" fillId="6" borderId="3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17" fontId="2" fillId="6" borderId="37" xfId="0" applyNumberFormat="1" applyFont="1" applyFill="1" applyBorder="1" applyAlignment="1">
      <alignment horizontal="center" vertical="center" wrapText="1"/>
    </xf>
    <xf numFmtId="17" fontId="2" fillId="6" borderId="1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2" fillId="0" borderId="19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5" fontId="4" fillId="6" borderId="13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1" fillId="0" borderId="3" xfId="0" applyFont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7" fontId="2" fillId="2" borderId="2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17" fontId="2" fillId="2" borderId="2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1" fontId="4" fillId="6" borderId="4" xfId="0" applyNumberFormat="1" applyFont="1" applyFill="1" applyBorder="1" applyAlignment="1">
      <alignment horizontal="center"/>
    </xf>
    <xf numFmtId="1" fontId="1" fillId="6" borderId="16" xfId="0" applyNumberFormat="1" applyFont="1" applyFill="1" applyBorder="1" applyAlignment="1">
      <alignment horizontal="center" vertical="center" wrapText="1"/>
    </xf>
    <xf numFmtId="1" fontId="6" fillId="6" borderId="16" xfId="0" applyNumberFormat="1" applyFont="1" applyFill="1" applyBorder="1" applyAlignment="1">
      <alignment horizontal="center" vertical="center" wrapText="1"/>
    </xf>
    <xf numFmtId="164" fontId="1" fillId="6" borderId="17" xfId="0" applyNumberFormat="1" applyFont="1" applyFill="1" applyBorder="1" applyAlignment="1">
      <alignment horizontal="center" vertical="center" wrapText="1"/>
    </xf>
    <xf numFmtId="17" fontId="2" fillId="6" borderId="16" xfId="0" applyNumberFormat="1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3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S10" sqref="S10"/>
    </sheetView>
  </sheetViews>
  <sheetFormatPr defaultRowHeight="12.75"/>
  <cols>
    <col min="1" max="1" width="23.28515625" style="11" customWidth="1"/>
    <col min="2" max="2" width="10" style="11" customWidth="1"/>
    <col min="3" max="5" width="9.140625" style="11" customWidth="1"/>
    <col min="6" max="6" width="9.28515625" style="11" customWidth="1"/>
    <col min="7" max="7" width="12.42578125" style="11" customWidth="1"/>
    <col min="8" max="10" width="9.140625" style="11" customWidth="1"/>
    <col min="11" max="11" width="8.140625" style="11" customWidth="1"/>
    <col min="12" max="12" width="13.5703125" style="16" customWidth="1"/>
    <col min="13" max="14" width="11.85546875" style="17" customWidth="1"/>
    <col min="15" max="15" width="9.140625" style="17" customWidth="1"/>
    <col min="16" max="16" width="11.5703125" style="17" customWidth="1"/>
    <col min="17" max="17" width="9.140625" style="11" customWidth="1"/>
    <col min="18" max="18" width="9.42578125" style="11" bestFit="1" customWidth="1"/>
    <col min="19" max="19" width="9.7109375" style="11" customWidth="1"/>
    <col min="20" max="20" width="7.140625" style="11" bestFit="1" customWidth="1"/>
    <col min="21" max="21" width="11.28515625" style="11" customWidth="1"/>
    <col min="22" max="22" width="9.5703125" style="11" bestFit="1" customWidth="1"/>
    <col min="23" max="23" width="10.7109375" style="11" customWidth="1"/>
    <col min="24" max="16384" width="9.140625" style="11"/>
  </cols>
  <sheetData>
    <row r="1" spans="1:16" ht="13.5" thickBot="1">
      <c r="A1" s="74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5"/>
      <c r="N1" s="75"/>
      <c r="O1" s="75"/>
      <c r="P1" s="75"/>
    </row>
    <row r="2" spans="1:16" s="3" customFormat="1" ht="39" customHeight="1" thickBot="1">
      <c r="A2" s="195" t="s">
        <v>0</v>
      </c>
      <c r="B2" s="104" t="s">
        <v>1</v>
      </c>
      <c r="C2" s="104" t="s">
        <v>2</v>
      </c>
      <c r="D2" s="148" t="s">
        <v>45</v>
      </c>
      <c r="E2" s="149">
        <v>41244</v>
      </c>
      <c r="F2" s="150" t="s">
        <v>3</v>
      </c>
      <c r="G2" s="151" t="s">
        <v>1</v>
      </c>
      <c r="H2" s="104" t="s">
        <v>2</v>
      </c>
      <c r="I2" s="148" t="s">
        <v>45</v>
      </c>
      <c r="J2" s="149">
        <v>41244</v>
      </c>
      <c r="K2" s="104" t="s">
        <v>3</v>
      </c>
      <c r="L2" s="152" t="s">
        <v>39</v>
      </c>
      <c r="M2" s="192" t="s">
        <v>81</v>
      </c>
      <c r="N2" s="193"/>
      <c r="O2" s="193"/>
      <c r="P2" s="194"/>
    </row>
    <row r="3" spans="1:16" s="3" customFormat="1" ht="13.5" thickBot="1">
      <c r="A3" s="196"/>
      <c r="B3" s="197" t="s">
        <v>4</v>
      </c>
      <c r="C3" s="198"/>
      <c r="D3" s="199"/>
      <c r="E3" s="199"/>
      <c r="F3" s="199"/>
      <c r="G3" s="200" t="s">
        <v>5</v>
      </c>
      <c r="H3" s="201"/>
      <c r="I3" s="201"/>
      <c r="J3" s="201"/>
      <c r="K3" s="201"/>
      <c r="L3" s="155"/>
      <c r="M3" s="156" t="s">
        <v>40</v>
      </c>
      <c r="N3" s="157">
        <v>41244</v>
      </c>
      <c r="O3" s="158" t="s">
        <v>41</v>
      </c>
      <c r="P3" s="159">
        <v>41244</v>
      </c>
    </row>
    <row r="4" spans="1:16" s="3" customFormat="1">
      <c r="A4" s="35" t="s">
        <v>6</v>
      </c>
      <c r="B4" s="29">
        <v>0.9</v>
      </c>
      <c r="C4" s="29">
        <v>4.5999999999999996</v>
      </c>
      <c r="D4" s="78">
        <v>3.1</v>
      </c>
      <c r="E4" s="153">
        <v>5.7</v>
      </c>
      <c r="F4" s="30">
        <f>+E4/D4</f>
        <v>1.8387096774193548</v>
      </c>
      <c r="G4" s="31">
        <v>0.2</v>
      </c>
      <c r="H4" s="29">
        <v>3.5</v>
      </c>
      <c r="I4" s="100">
        <v>0.86</v>
      </c>
      <c r="J4" s="154">
        <v>0.8</v>
      </c>
      <c r="K4" s="32">
        <f>+J4/I4</f>
        <v>0.93023255813953498</v>
      </c>
      <c r="L4" s="70" t="s">
        <v>35</v>
      </c>
      <c r="M4" s="136">
        <v>4.5</v>
      </c>
      <c r="N4" s="131">
        <v>6.4</v>
      </c>
      <c r="O4" s="7">
        <v>3.4</v>
      </c>
      <c r="P4" s="130">
        <v>0.87</v>
      </c>
    </row>
    <row r="5" spans="1:16" s="3" customFormat="1">
      <c r="A5" s="36" t="s">
        <v>7</v>
      </c>
      <c r="B5" s="18">
        <v>0.02</v>
      </c>
      <c r="C5" s="18">
        <v>3.9E-2</v>
      </c>
      <c r="D5" s="79" t="s">
        <v>55</v>
      </c>
      <c r="E5" s="110" t="s">
        <v>55</v>
      </c>
      <c r="F5" s="101" t="s">
        <v>77</v>
      </c>
      <c r="G5" s="19">
        <v>8.0000000000000002E-3</v>
      </c>
      <c r="H5" s="18">
        <v>1.1000000000000001E-3</v>
      </c>
      <c r="I5" s="82" t="s">
        <v>55</v>
      </c>
      <c r="J5" s="110" t="s">
        <v>55</v>
      </c>
      <c r="K5" s="13" t="s">
        <v>19</v>
      </c>
      <c r="L5" s="71" t="s">
        <v>36</v>
      </c>
      <c r="M5" s="136">
        <v>3.7999999999999999E-2</v>
      </c>
      <c r="N5" s="131" t="s">
        <v>55</v>
      </c>
      <c r="O5" s="7">
        <v>1.1000000000000001E-3</v>
      </c>
      <c r="P5" s="134" t="s">
        <v>55</v>
      </c>
    </row>
    <row r="6" spans="1:16" s="3" customFormat="1">
      <c r="A6" s="36" t="s">
        <v>8</v>
      </c>
      <c r="B6" s="18">
        <v>6.0000000000000001E-3</v>
      </c>
      <c r="C6" s="18">
        <v>3.5000000000000003E-2</v>
      </c>
      <c r="D6" s="80">
        <v>2.1999999999999999E-2</v>
      </c>
      <c r="E6" s="111">
        <v>2.1999999999999999E-2</v>
      </c>
      <c r="F6" s="30">
        <f t="shared" ref="F6:F19" si="0">+E6/D6</f>
        <v>1</v>
      </c>
      <c r="G6" s="19">
        <v>4.0000000000000001E-3</v>
      </c>
      <c r="H6" s="18">
        <v>2.2000000000000001E-3</v>
      </c>
      <c r="I6" s="83">
        <v>2.1999999999999999E-2</v>
      </c>
      <c r="J6" s="114">
        <v>2.1999999999999999E-2</v>
      </c>
      <c r="K6" s="32">
        <f>+J6/I6</f>
        <v>1</v>
      </c>
      <c r="L6" s="71" t="s">
        <v>36</v>
      </c>
      <c r="M6" s="136">
        <v>0.04</v>
      </c>
      <c r="N6" s="131">
        <v>2.5000000000000001E-2</v>
      </c>
      <c r="O6" s="7">
        <v>2.0999999999999999E-3</v>
      </c>
      <c r="P6" s="130">
        <v>2.5000000000000001E-2</v>
      </c>
    </row>
    <row r="7" spans="1:16" s="3" customFormat="1">
      <c r="A7" s="37"/>
      <c r="B7" s="2"/>
      <c r="C7" s="2"/>
      <c r="D7" s="9"/>
      <c r="E7" s="112"/>
      <c r="F7" s="9"/>
      <c r="G7" s="10"/>
      <c r="H7" s="2"/>
      <c r="I7" s="9"/>
      <c r="J7" s="112"/>
      <c r="K7" s="2"/>
      <c r="L7" s="38"/>
      <c r="M7" s="137"/>
      <c r="N7" s="21"/>
      <c r="O7" s="4"/>
      <c r="P7" s="38"/>
    </row>
    <row r="8" spans="1:16" s="3" customFormat="1">
      <c r="A8" s="36" t="s">
        <v>9</v>
      </c>
      <c r="B8" s="18">
        <v>3</v>
      </c>
      <c r="C8" s="18">
        <v>4.5999999999999996</v>
      </c>
      <c r="D8" s="80">
        <v>3.1</v>
      </c>
      <c r="E8" s="109">
        <v>5.7</v>
      </c>
      <c r="F8" s="30">
        <f t="shared" si="0"/>
        <v>1.8387096774193548</v>
      </c>
      <c r="G8" s="19">
        <v>2</v>
      </c>
      <c r="H8" s="18">
        <v>3.5</v>
      </c>
      <c r="I8" s="82">
        <v>0.86</v>
      </c>
      <c r="J8" s="110">
        <v>0.8</v>
      </c>
      <c r="K8" s="32">
        <f>+J8/I8</f>
        <v>0.93023255813953498</v>
      </c>
      <c r="L8" s="71" t="s">
        <v>35</v>
      </c>
      <c r="M8" s="136">
        <v>4.5</v>
      </c>
      <c r="N8" s="131">
        <v>6.4</v>
      </c>
      <c r="O8" s="7">
        <v>3.4</v>
      </c>
      <c r="P8" s="130">
        <v>0.87</v>
      </c>
    </row>
    <row r="9" spans="1:16" s="3" customFormat="1">
      <c r="A9" s="36" t="s">
        <v>10</v>
      </c>
      <c r="B9" s="18">
        <v>0.02</v>
      </c>
      <c r="C9" s="18">
        <v>3.9E-2</v>
      </c>
      <c r="D9" s="79" t="s">
        <v>55</v>
      </c>
      <c r="E9" s="110" t="s">
        <v>55</v>
      </c>
      <c r="F9" s="101" t="s">
        <v>77</v>
      </c>
      <c r="G9" s="19">
        <v>1E-3</v>
      </c>
      <c r="H9" s="18">
        <v>1.1000000000000001E-3</v>
      </c>
      <c r="I9" s="82" t="s">
        <v>55</v>
      </c>
      <c r="J9" s="110" t="s">
        <v>55</v>
      </c>
      <c r="K9" s="101" t="s">
        <v>77</v>
      </c>
      <c r="L9" s="71" t="s">
        <v>36</v>
      </c>
      <c r="M9" s="136">
        <v>3.7999999999999999E-2</v>
      </c>
      <c r="N9" s="131" t="s">
        <v>55</v>
      </c>
      <c r="O9" s="7">
        <v>1.1000000000000001E-3</v>
      </c>
      <c r="P9" s="134" t="s">
        <v>55</v>
      </c>
    </row>
    <row r="10" spans="1:16" s="3" customFormat="1">
      <c r="A10" s="36" t="s">
        <v>11</v>
      </c>
      <c r="B10" s="18">
        <v>0.02</v>
      </c>
      <c r="C10" s="18">
        <v>3.5000000000000003E-2</v>
      </c>
      <c r="D10" s="80">
        <v>2.1999999999999999E-2</v>
      </c>
      <c r="E10" s="111">
        <v>2.1999999999999999E-2</v>
      </c>
      <c r="F10" s="30">
        <f t="shared" si="0"/>
        <v>1</v>
      </c>
      <c r="G10" s="19">
        <v>6.0000000000000002E-5</v>
      </c>
      <c r="H10" s="18">
        <v>2.2000000000000001E-3</v>
      </c>
      <c r="I10" s="83">
        <v>2.1999999999999999E-2</v>
      </c>
      <c r="J10" s="114">
        <v>2.1999999999999999E-2</v>
      </c>
      <c r="K10" s="32">
        <f>+J10/I10</f>
        <v>1</v>
      </c>
      <c r="L10" s="71" t="s">
        <v>36</v>
      </c>
      <c r="M10" s="136">
        <v>0.04</v>
      </c>
      <c r="N10" s="128">
        <v>2.5000000000000001E-2</v>
      </c>
      <c r="O10" s="7">
        <v>2.0999999999999999E-3</v>
      </c>
      <c r="P10" s="130">
        <v>2.5000000000000001E-2</v>
      </c>
    </row>
    <row r="11" spans="1:16" s="3" customFormat="1">
      <c r="A11" s="37"/>
      <c r="B11" s="2"/>
      <c r="C11" s="2"/>
      <c r="D11" s="9"/>
      <c r="E11" s="112"/>
      <c r="F11" s="9"/>
      <c r="G11" s="10"/>
      <c r="H11" s="2"/>
      <c r="I11" s="9"/>
      <c r="J11" s="112"/>
      <c r="K11" s="2"/>
      <c r="L11" s="38"/>
      <c r="M11" s="137"/>
      <c r="N11" s="21"/>
      <c r="O11" s="4"/>
      <c r="P11" s="38"/>
    </row>
    <row r="12" spans="1:16" s="3" customFormat="1">
      <c r="A12" s="36" t="s">
        <v>12</v>
      </c>
      <c r="B12" s="18">
        <v>4</v>
      </c>
      <c r="C12" s="18">
        <v>3.5</v>
      </c>
      <c r="D12" s="80">
        <v>26</v>
      </c>
      <c r="E12" s="109">
        <v>2</v>
      </c>
      <c r="F12" s="30">
        <f t="shared" si="0"/>
        <v>7.6923076923076927E-2</v>
      </c>
      <c r="G12" s="19">
        <v>0.3</v>
      </c>
      <c r="H12" s="18">
        <v>0.21</v>
      </c>
      <c r="I12" s="83">
        <v>0.49</v>
      </c>
      <c r="J12" s="115">
        <v>0.48</v>
      </c>
      <c r="K12" s="32">
        <f>+J12/I12</f>
        <v>0.97959183673469385</v>
      </c>
      <c r="L12" s="71" t="s">
        <v>35</v>
      </c>
      <c r="M12" s="136">
        <v>3.3</v>
      </c>
      <c r="N12" s="131">
        <v>2.5</v>
      </c>
      <c r="O12" s="7">
        <v>0.2</v>
      </c>
      <c r="P12" s="130">
        <v>0.53</v>
      </c>
    </row>
    <row r="13" spans="1:16" s="3" customFormat="1">
      <c r="A13" s="36" t="s">
        <v>13</v>
      </c>
      <c r="B13" s="18">
        <v>4</v>
      </c>
      <c r="C13" s="18">
        <v>0.78</v>
      </c>
      <c r="D13" s="80">
        <v>26</v>
      </c>
      <c r="E13" s="109">
        <v>2</v>
      </c>
      <c r="F13" s="30">
        <f t="shared" si="0"/>
        <v>7.6923076923076927E-2</v>
      </c>
      <c r="G13" s="19">
        <v>0.3</v>
      </c>
      <c r="H13" s="18">
        <v>0.78</v>
      </c>
      <c r="I13" s="83">
        <v>0.49</v>
      </c>
      <c r="J13" s="115">
        <v>0.48</v>
      </c>
      <c r="K13" s="32">
        <f>+J13/I13</f>
        <v>0.97959183673469385</v>
      </c>
      <c r="L13" s="71" t="s">
        <v>35</v>
      </c>
      <c r="M13" s="136">
        <v>0.8</v>
      </c>
      <c r="N13" s="131">
        <v>2.5</v>
      </c>
      <c r="O13" s="7">
        <v>0.8</v>
      </c>
      <c r="P13" s="130">
        <v>0.53</v>
      </c>
    </row>
    <row r="14" spans="1:16" s="3" customFormat="1">
      <c r="A14" s="36" t="s">
        <v>14</v>
      </c>
      <c r="B14" s="18">
        <v>4.0000000000000001E-3</v>
      </c>
      <c r="C14" s="18">
        <v>7.4999999999999997E-3</v>
      </c>
      <c r="D14" s="79" t="s">
        <v>55</v>
      </c>
      <c r="E14" s="110" t="s">
        <v>55</v>
      </c>
      <c r="F14" s="101" t="s">
        <v>77</v>
      </c>
      <c r="G14" s="19">
        <v>2E-3</v>
      </c>
      <c r="H14" s="18">
        <v>1.2999999999999999E-3</v>
      </c>
      <c r="I14" s="79" t="s">
        <v>55</v>
      </c>
      <c r="J14" s="110" t="s">
        <v>55</v>
      </c>
      <c r="K14" s="13" t="s">
        <v>19</v>
      </c>
      <c r="L14" s="71" t="s">
        <v>36</v>
      </c>
      <c r="M14" s="136">
        <v>7.3000000000000001E-3</v>
      </c>
      <c r="N14" s="131" t="s">
        <v>55</v>
      </c>
      <c r="O14" s="7">
        <v>1E-3</v>
      </c>
      <c r="P14" s="134" t="s">
        <v>55</v>
      </c>
    </row>
    <row r="15" spans="1:16" s="3" customFormat="1">
      <c r="A15" s="36" t="s">
        <v>15</v>
      </c>
      <c r="B15" s="18">
        <v>8.9999999999999998E-4</v>
      </c>
      <c r="C15" s="18">
        <v>3.3E-4</v>
      </c>
      <c r="D15" s="80">
        <v>1.1999999999999999E-3</v>
      </c>
      <c r="E15" s="113">
        <v>1.1000000000000001E-3</v>
      </c>
      <c r="F15" s="30">
        <f t="shared" si="0"/>
        <v>0.91666666666666685</v>
      </c>
      <c r="G15" s="19">
        <v>4.0000000000000002E-4</v>
      </c>
      <c r="H15" s="18">
        <v>3.2000000000000002E-3</v>
      </c>
      <c r="I15" s="83">
        <v>1.1999999999999999E-3</v>
      </c>
      <c r="J15" s="116">
        <v>4.4000000000000002E-4</v>
      </c>
      <c r="K15" s="32">
        <f>+J15/I15</f>
        <v>0.3666666666666667</v>
      </c>
      <c r="L15" s="71" t="s">
        <v>36</v>
      </c>
      <c r="M15" s="136">
        <v>3.0000000000000001E-3</v>
      </c>
      <c r="N15" s="132">
        <v>1.4E-3</v>
      </c>
      <c r="O15" s="7">
        <v>3.0000000000000001E-3</v>
      </c>
      <c r="P15" s="133">
        <v>4.8000000000000001E-4</v>
      </c>
    </row>
    <row r="16" spans="1:16" s="3" customFormat="1">
      <c r="A16" s="37"/>
      <c r="B16" s="2"/>
      <c r="C16" s="2"/>
      <c r="D16" s="9"/>
      <c r="E16" s="112"/>
      <c r="F16" s="9"/>
      <c r="G16" s="10"/>
      <c r="H16" s="2"/>
      <c r="I16" s="9"/>
      <c r="J16" s="112"/>
      <c r="K16" s="2"/>
      <c r="L16" s="38"/>
      <c r="M16" s="137"/>
      <c r="N16" s="21"/>
      <c r="O16" s="4"/>
      <c r="P16" s="38"/>
    </row>
    <row r="17" spans="1:16" s="3" customFormat="1">
      <c r="A17" s="36" t="s">
        <v>16</v>
      </c>
      <c r="B17" s="18">
        <v>0.2</v>
      </c>
      <c r="C17" s="18">
        <v>13</v>
      </c>
      <c r="D17" s="80">
        <v>7.9</v>
      </c>
      <c r="E17" s="109">
        <v>7.9</v>
      </c>
      <c r="F17" s="30">
        <f t="shared" si="0"/>
        <v>1</v>
      </c>
      <c r="G17" s="19">
        <v>0.2</v>
      </c>
      <c r="H17" s="18">
        <v>7.9</v>
      </c>
      <c r="I17" s="83">
        <v>7.9</v>
      </c>
      <c r="J17" s="110">
        <v>7.9</v>
      </c>
      <c r="K17" s="32">
        <f>+J17/I17</f>
        <v>1</v>
      </c>
      <c r="L17" s="71" t="s">
        <v>35</v>
      </c>
      <c r="M17" s="136">
        <v>7.8</v>
      </c>
      <c r="N17" s="131">
        <v>14</v>
      </c>
      <c r="O17" s="7">
        <v>0.2</v>
      </c>
      <c r="P17" s="130">
        <v>14</v>
      </c>
    </row>
    <row r="18" spans="1:16" s="3" customFormat="1">
      <c r="A18" s="36" t="s">
        <v>17</v>
      </c>
      <c r="B18" s="18">
        <v>0.05</v>
      </c>
      <c r="C18" s="18">
        <v>4.2999999999999997E-2</v>
      </c>
      <c r="D18" s="80">
        <v>6.7000000000000002E-3</v>
      </c>
      <c r="E18" s="113">
        <v>6.7000000000000002E-3</v>
      </c>
      <c r="F18" s="30">
        <f t="shared" si="0"/>
        <v>1</v>
      </c>
      <c r="G18" s="19">
        <v>3.0000000000000001E-3</v>
      </c>
      <c r="H18" s="18">
        <v>6.7000000000000002E-3</v>
      </c>
      <c r="I18" s="83">
        <v>6.7000000000000002E-3</v>
      </c>
      <c r="J18" s="117">
        <v>6.7000000000000002E-3</v>
      </c>
      <c r="K18" s="32">
        <f>+J18/I18</f>
        <v>1</v>
      </c>
      <c r="L18" s="71" t="s">
        <v>36</v>
      </c>
      <c r="M18" s="136">
        <v>2.5999999999999999E-2</v>
      </c>
      <c r="N18" s="128">
        <v>1.2E-2</v>
      </c>
      <c r="O18" s="7">
        <v>4.0000000000000001E-3</v>
      </c>
      <c r="P18" s="130">
        <v>1.2E-2</v>
      </c>
    </row>
    <row r="19" spans="1:16" s="3" customFormat="1">
      <c r="A19" s="36" t="s">
        <v>18</v>
      </c>
      <c r="B19" s="18">
        <v>3.0000000000000001E-6</v>
      </c>
      <c r="C19" s="18">
        <v>1.6999999999999999E-3</v>
      </c>
      <c r="D19" s="80">
        <v>1.6999999999999999E-3</v>
      </c>
      <c r="E19" s="113">
        <v>1.6999999999999999E-3</v>
      </c>
      <c r="F19" s="30">
        <f t="shared" si="0"/>
        <v>1</v>
      </c>
      <c r="G19" s="19">
        <v>3.0000000000000001E-6</v>
      </c>
      <c r="H19" s="18">
        <v>1.6999999999999999E-3</v>
      </c>
      <c r="I19" s="83">
        <v>1.6999999999999999E-3</v>
      </c>
      <c r="J19" s="117">
        <v>1.6999999999999999E-3</v>
      </c>
      <c r="K19" s="32">
        <f>+J19/I19</f>
        <v>1</v>
      </c>
      <c r="L19" s="71" t="s">
        <v>36</v>
      </c>
      <c r="M19" s="136">
        <v>1E-3</v>
      </c>
      <c r="N19" s="128">
        <v>2.8999999999999998E-3</v>
      </c>
      <c r="O19" s="7">
        <v>3.0000000000000001E-3</v>
      </c>
      <c r="P19" s="130">
        <v>2.8999999999999998E-3</v>
      </c>
    </row>
    <row r="20" spans="1:16" s="3" customFormat="1" ht="25.5" customHeight="1" thickBot="1">
      <c r="A20" s="41" t="s">
        <v>44</v>
      </c>
      <c r="B20" s="47" t="s">
        <v>19</v>
      </c>
      <c r="C20" s="202" t="s">
        <v>84</v>
      </c>
      <c r="D20" s="203"/>
      <c r="E20" s="203"/>
      <c r="F20" s="204"/>
      <c r="G20" s="48" t="s">
        <v>19</v>
      </c>
      <c r="H20" s="202" t="s">
        <v>85</v>
      </c>
      <c r="I20" s="203"/>
      <c r="J20" s="203"/>
      <c r="K20" s="205"/>
      <c r="L20" s="49"/>
      <c r="M20" s="63"/>
      <c r="N20" s="65"/>
      <c r="O20" s="65"/>
      <c r="P20" s="66"/>
    </row>
    <row r="21" spans="1:16" s="3" customFormat="1">
      <c r="A21" s="55" t="s">
        <v>86</v>
      </c>
      <c r="B21" s="210" t="s">
        <v>4</v>
      </c>
      <c r="C21" s="210"/>
      <c r="D21" s="211"/>
      <c r="E21" s="211"/>
      <c r="F21" s="211"/>
      <c r="G21" s="206" t="s">
        <v>5</v>
      </c>
      <c r="H21" s="207"/>
      <c r="I21" s="207"/>
      <c r="J21" s="207"/>
      <c r="K21" s="207"/>
      <c r="L21" s="138"/>
      <c r="M21" s="142" t="s">
        <v>40</v>
      </c>
      <c r="N21" s="108">
        <v>41244</v>
      </c>
      <c r="O21" s="56" t="s">
        <v>41</v>
      </c>
      <c r="P21" s="135">
        <v>41244</v>
      </c>
    </row>
    <row r="22" spans="1:16" s="3" customFormat="1" ht="38.25">
      <c r="A22" s="77" t="s">
        <v>64</v>
      </c>
      <c r="B22" s="18">
        <v>560</v>
      </c>
      <c r="C22" s="18">
        <v>490</v>
      </c>
      <c r="D22" s="80">
        <v>790</v>
      </c>
      <c r="E22" s="118">
        <v>1500</v>
      </c>
      <c r="F22" s="8">
        <f>+E22/D22</f>
        <v>1.8987341772151898</v>
      </c>
      <c r="G22" s="19">
        <v>560</v>
      </c>
      <c r="H22" s="18">
        <v>160</v>
      </c>
      <c r="I22" s="83">
        <v>590</v>
      </c>
      <c r="J22" s="119">
        <v>620</v>
      </c>
      <c r="K22" s="32">
        <f>+J22/I22</f>
        <v>1.0508474576271187</v>
      </c>
      <c r="L22" s="139" t="s">
        <v>37</v>
      </c>
      <c r="M22" s="136">
        <v>0.35</v>
      </c>
      <c r="N22" s="128">
        <v>1.4</v>
      </c>
      <c r="O22" s="7">
        <v>0.13</v>
      </c>
      <c r="P22" s="130">
        <v>0.57999999999999996</v>
      </c>
    </row>
    <row r="23" spans="1:16" s="3" customFormat="1" ht="38.25">
      <c r="A23" s="77" t="s">
        <v>68</v>
      </c>
      <c r="B23" s="18">
        <v>560</v>
      </c>
      <c r="C23" s="18">
        <v>490</v>
      </c>
      <c r="D23" s="80">
        <v>250</v>
      </c>
      <c r="E23" s="118">
        <v>460</v>
      </c>
      <c r="F23" s="8">
        <f t="shared" ref="F23:F48" si="1">+E23/D23</f>
        <v>1.84</v>
      </c>
      <c r="G23" s="19"/>
      <c r="H23" s="18">
        <v>160</v>
      </c>
      <c r="I23" s="83">
        <v>250</v>
      </c>
      <c r="J23" s="119">
        <v>460</v>
      </c>
      <c r="K23" s="32">
        <f>+J23/I23</f>
        <v>1.84</v>
      </c>
      <c r="L23" s="139" t="s">
        <v>37</v>
      </c>
      <c r="M23" s="136"/>
      <c r="N23" s="128">
        <v>0.42</v>
      </c>
      <c r="O23" s="7"/>
      <c r="P23" s="130">
        <v>0.42</v>
      </c>
    </row>
    <row r="24" spans="1:16" s="3" customFormat="1">
      <c r="A24" s="36" t="s">
        <v>20</v>
      </c>
      <c r="B24" s="18">
        <v>250</v>
      </c>
      <c r="C24" s="18">
        <v>430</v>
      </c>
      <c r="D24" s="80">
        <v>370</v>
      </c>
      <c r="E24" s="118">
        <v>470</v>
      </c>
      <c r="F24" s="8">
        <f t="shared" si="1"/>
        <v>1.2702702702702702</v>
      </c>
      <c r="G24" s="19">
        <v>40</v>
      </c>
      <c r="H24" s="18">
        <v>260</v>
      </c>
      <c r="I24" s="83">
        <v>230</v>
      </c>
      <c r="J24" s="119">
        <v>230</v>
      </c>
      <c r="K24" s="32">
        <f>+J24/I24</f>
        <v>1</v>
      </c>
      <c r="L24" s="139" t="s">
        <v>37</v>
      </c>
      <c r="M24" s="136">
        <v>0.28000000000000003</v>
      </c>
      <c r="N24" s="128">
        <v>0.46</v>
      </c>
      <c r="O24" s="7">
        <v>0.18</v>
      </c>
      <c r="P24" s="130">
        <v>0.22</v>
      </c>
    </row>
    <row r="25" spans="1:16" s="3" customFormat="1">
      <c r="A25" s="39" t="s">
        <v>58</v>
      </c>
      <c r="B25" s="18">
        <v>1010</v>
      </c>
      <c r="C25" s="18">
        <v>470</v>
      </c>
      <c r="D25" s="80">
        <v>810</v>
      </c>
      <c r="E25" s="118">
        <v>770</v>
      </c>
      <c r="F25" s="8">
        <f t="shared" si="1"/>
        <v>0.95061728395061729</v>
      </c>
      <c r="G25" s="19">
        <v>1010</v>
      </c>
      <c r="H25" s="18">
        <v>470</v>
      </c>
      <c r="I25" s="83">
        <v>810</v>
      </c>
      <c r="J25" s="119">
        <v>330</v>
      </c>
      <c r="K25" s="1">
        <f>+I25/H25</f>
        <v>1.7234042553191489</v>
      </c>
      <c r="L25" s="139" t="s">
        <v>37</v>
      </c>
      <c r="M25" s="136">
        <v>0.45</v>
      </c>
      <c r="N25" s="128">
        <v>0.84</v>
      </c>
      <c r="O25" s="7">
        <v>0.45</v>
      </c>
      <c r="P25" s="130">
        <v>0.35</v>
      </c>
    </row>
    <row r="26" spans="1:16" s="3" customFormat="1" ht="25.5">
      <c r="A26" s="77" t="s">
        <v>65</v>
      </c>
      <c r="B26" s="18">
        <v>1010</v>
      </c>
      <c r="C26" s="18">
        <v>470</v>
      </c>
      <c r="D26" s="80">
        <v>58</v>
      </c>
      <c r="E26" s="118">
        <v>2400</v>
      </c>
      <c r="F26" s="8">
        <f t="shared" si="1"/>
        <v>41.379310344827587</v>
      </c>
      <c r="G26" s="15" t="s">
        <v>19</v>
      </c>
      <c r="H26" s="12" t="s">
        <v>19</v>
      </c>
      <c r="I26" s="83">
        <v>58</v>
      </c>
      <c r="J26" s="119">
        <v>2400</v>
      </c>
      <c r="K26" s="13" t="s">
        <v>19</v>
      </c>
      <c r="L26" s="139" t="s">
        <v>37</v>
      </c>
      <c r="M26" s="136">
        <v>0.45</v>
      </c>
      <c r="N26" s="128">
        <v>1.9</v>
      </c>
      <c r="O26" s="7">
        <v>0.45</v>
      </c>
      <c r="P26" s="130">
        <v>1.9</v>
      </c>
    </row>
    <row r="27" spans="1:16" s="3" customFormat="1">
      <c r="A27" s="36" t="s">
        <v>21</v>
      </c>
      <c r="B27" s="18">
        <v>270</v>
      </c>
      <c r="C27" s="18">
        <v>690</v>
      </c>
      <c r="D27" s="80">
        <v>1500</v>
      </c>
      <c r="E27" s="118">
        <v>1100</v>
      </c>
      <c r="F27" s="8">
        <f t="shared" si="1"/>
        <v>0.73333333333333328</v>
      </c>
      <c r="G27" s="19">
        <v>270</v>
      </c>
      <c r="H27" s="18">
        <v>470</v>
      </c>
      <c r="I27" s="83">
        <v>210</v>
      </c>
      <c r="J27" s="119">
        <v>910</v>
      </c>
      <c r="K27" s="32">
        <f t="shared" ref="K27:K36" si="2">+J27/I27</f>
        <v>4.333333333333333</v>
      </c>
      <c r="L27" s="139" t="s">
        <v>37</v>
      </c>
      <c r="M27" s="136">
        <v>0.34</v>
      </c>
      <c r="N27" s="128">
        <v>2.4</v>
      </c>
      <c r="O27" s="7">
        <v>0.23</v>
      </c>
      <c r="P27" s="130">
        <v>1.1000000000000001</v>
      </c>
    </row>
    <row r="28" spans="1:16" s="3" customFormat="1" ht="25.5">
      <c r="A28" s="36" t="s">
        <v>42</v>
      </c>
      <c r="B28" s="18" t="s">
        <v>19</v>
      </c>
      <c r="C28" s="18">
        <v>3500</v>
      </c>
      <c r="D28" s="80">
        <v>3900</v>
      </c>
      <c r="E28" s="118">
        <v>2800</v>
      </c>
      <c r="F28" s="8">
        <f t="shared" si="1"/>
        <v>0.71794871794871795</v>
      </c>
      <c r="G28" s="19" t="s">
        <v>19</v>
      </c>
      <c r="H28" s="18">
        <v>1500</v>
      </c>
      <c r="I28" s="83">
        <v>1500</v>
      </c>
      <c r="J28" s="119">
        <v>1100</v>
      </c>
      <c r="K28" s="32">
        <f t="shared" si="2"/>
        <v>0.73333333333333328</v>
      </c>
      <c r="L28" s="139" t="s">
        <v>37</v>
      </c>
      <c r="M28" s="136">
        <v>2</v>
      </c>
      <c r="N28" s="128">
        <v>2.8</v>
      </c>
      <c r="O28" s="7">
        <v>0.84</v>
      </c>
      <c r="P28" s="130">
        <v>1.4</v>
      </c>
    </row>
    <row r="29" spans="1:16" s="3" customFormat="1">
      <c r="A29" s="36" t="s">
        <v>22</v>
      </c>
      <c r="B29" s="18">
        <v>90</v>
      </c>
      <c r="C29" s="18">
        <v>160</v>
      </c>
      <c r="D29" s="80">
        <v>41</v>
      </c>
      <c r="E29" s="118">
        <v>130</v>
      </c>
      <c r="F29" s="8">
        <f t="shared" si="1"/>
        <v>3.1707317073170733</v>
      </c>
      <c r="G29" s="19">
        <v>90</v>
      </c>
      <c r="H29" s="18">
        <v>12</v>
      </c>
      <c r="I29" s="83">
        <v>9</v>
      </c>
      <c r="J29" s="119">
        <v>130</v>
      </c>
      <c r="K29" s="32">
        <f t="shared" si="2"/>
        <v>14.444444444444445</v>
      </c>
      <c r="L29" s="139" t="s">
        <v>37</v>
      </c>
      <c r="M29" s="136">
        <v>0.14000000000000001</v>
      </c>
      <c r="N29" s="128">
        <v>0.11</v>
      </c>
      <c r="O29" s="7">
        <v>0.01</v>
      </c>
      <c r="P29" s="130">
        <v>0.11</v>
      </c>
    </row>
    <row r="30" spans="1:16" s="3" customFormat="1">
      <c r="A30" s="36" t="s">
        <v>23</v>
      </c>
      <c r="B30" s="18">
        <v>50</v>
      </c>
      <c r="C30" s="18">
        <v>270</v>
      </c>
      <c r="D30" s="80">
        <v>220</v>
      </c>
      <c r="E30" s="118">
        <v>160</v>
      </c>
      <c r="F30" s="8">
        <f t="shared" si="1"/>
        <v>0.72727272727272729</v>
      </c>
      <c r="G30" s="19">
        <v>7</v>
      </c>
      <c r="H30" s="18">
        <v>6</v>
      </c>
      <c r="I30" s="83">
        <v>19</v>
      </c>
      <c r="J30" s="119">
        <v>130</v>
      </c>
      <c r="K30" s="32">
        <f t="shared" si="2"/>
        <v>6.8421052631578947</v>
      </c>
      <c r="L30" s="139" t="s">
        <v>37</v>
      </c>
      <c r="M30" s="136">
        <v>0.25</v>
      </c>
      <c r="N30" s="128">
        <v>0.14000000000000001</v>
      </c>
      <c r="O30" s="7">
        <v>5.0000000000000001E-3</v>
      </c>
      <c r="P30" s="130">
        <v>0.12</v>
      </c>
    </row>
    <row r="31" spans="1:16" s="3" customFormat="1">
      <c r="A31" s="36" t="s">
        <v>24</v>
      </c>
      <c r="B31" s="18">
        <v>30</v>
      </c>
      <c r="C31" s="18">
        <v>82</v>
      </c>
      <c r="D31" s="80">
        <v>56</v>
      </c>
      <c r="E31" s="118">
        <v>130</v>
      </c>
      <c r="F31" s="8">
        <f t="shared" si="1"/>
        <v>2.3214285714285716</v>
      </c>
      <c r="G31" s="19">
        <v>30</v>
      </c>
      <c r="H31" s="18">
        <v>18</v>
      </c>
      <c r="I31" s="83">
        <v>17</v>
      </c>
      <c r="J31" s="119">
        <v>130</v>
      </c>
      <c r="K31" s="32">
        <f t="shared" si="2"/>
        <v>7.6470588235294121</v>
      </c>
      <c r="L31" s="139" t="s">
        <v>37</v>
      </c>
      <c r="M31" s="136">
        <v>0.08</v>
      </c>
      <c r="N31" s="128">
        <v>0.12</v>
      </c>
      <c r="O31" s="7">
        <v>0.02</v>
      </c>
      <c r="P31" s="130">
        <v>0.11</v>
      </c>
    </row>
    <row r="32" spans="1:16" s="3" customFormat="1">
      <c r="A32" s="39" t="s">
        <v>75</v>
      </c>
      <c r="B32" s="18"/>
      <c r="C32" s="18"/>
      <c r="D32" s="80"/>
      <c r="E32" s="118">
        <v>140</v>
      </c>
      <c r="F32" s="8"/>
      <c r="G32" s="19"/>
      <c r="H32" s="18"/>
      <c r="I32" s="83"/>
      <c r="J32" s="119">
        <v>140</v>
      </c>
      <c r="K32" s="32"/>
      <c r="L32" s="139"/>
      <c r="M32" s="136"/>
      <c r="N32" s="128">
        <v>0.13</v>
      </c>
      <c r="O32" s="7"/>
      <c r="P32" s="134">
        <v>0.12</v>
      </c>
    </row>
    <row r="33" spans="1:16" s="3" customFormat="1">
      <c r="A33" s="39" t="s">
        <v>60</v>
      </c>
      <c r="B33" s="18">
        <v>1</v>
      </c>
      <c r="C33" s="18">
        <v>10</v>
      </c>
      <c r="D33" s="80">
        <v>10</v>
      </c>
      <c r="E33" s="118">
        <v>130</v>
      </c>
      <c r="F33" s="8">
        <f t="shared" si="1"/>
        <v>13</v>
      </c>
      <c r="G33" s="19">
        <v>1</v>
      </c>
      <c r="H33" s="18">
        <v>3</v>
      </c>
      <c r="I33" s="83">
        <v>10</v>
      </c>
      <c r="J33" s="119">
        <v>130</v>
      </c>
      <c r="K33" s="32">
        <f t="shared" si="2"/>
        <v>13</v>
      </c>
      <c r="L33" s="139" t="s">
        <v>37</v>
      </c>
      <c r="M33" s="136">
        <v>8.3000000000000001E-3</v>
      </c>
      <c r="N33" s="128">
        <v>0.13</v>
      </c>
      <c r="O33" s="7">
        <v>2.5999999999999999E-3</v>
      </c>
      <c r="P33" s="130">
        <v>0.13</v>
      </c>
    </row>
    <row r="34" spans="1:16" s="3" customFormat="1">
      <c r="A34" s="39" t="s">
        <v>59</v>
      </c>
      <c r="B34" s="18">
        <v>1</v>
      </c>
      <c r="C34" s="18">
        <v>10</v>
      </c>
      <c r="D34" s="80">
        <v>7</v>
      </c>
      <c r="E34" s="118">
        <v>130</v>
      </c>
      <c r="F34" s="8">
        <f t="shared" si="1"/>
        <v>18.571428571428573</v>
      </c>
      <c r="G34" s="19">
        <v>1</v>
      </c>
      <c r="H34" s="18">
        <v>3</v>
      </c>
      <c r="I34" s="83">
        <v>3</v>
      </c>
      <c r="J34" s="119">
        <v>130</v>
      </c>
      <c r="K34" s="32">
        <f t="shared" si="2"/>
        <v>43.333333333333336</v>
      </c>
      <c r="L34" s="139" t="s">
        <v>37</v>
      </c>
      <c r="M34" s="136">
        <v>8.3000000000000001E-3</v>
      </c>
      <c r="N34" s="128">
        <v>0.13</v>
      </c>
      <c r="O34" s="7">
        <v>2.5999999999999999E-3</v>
      </c>
      <c r="P34" s="130">
        <v>0.13</v>
      </c>
    </row>
    <row r="35" spans="1:16" s="3" customFormat="1">
      <c r="A35" s="36" t="s">
        <v>25</v>
      </c>
      <c r="B35" s="18">
        <v>1</v>
      </c>
      <c r="C35" s="18">
        <v>160</v>
      </c>
      <c r="D35" s="80">
        <v>18</v>
      </c>
      <c r="E35" s="118">
        <v>130</v>
      </c>
      <c r="F35" s="8">
        <f t="shared" si="1"/>
        <v>7.2222222222222223</v>
      </c>
      <c r="G35" s="19">
        <v>1</v>
      </c>
      <c r="H35" s="18">
        <v>51</v>
      </c>
      <c r="I35" s="83">
        <v>18</v>
      </c>
      <c r="J35" s="119">
        <v>130</v>
      </c>
      <c r="K35" s="32">
        <f t="shared" si="2"/>
        <v>7.2222222222222223</v>
      </c>
      <c r="L35" s="139" t="s">
        <v>37</v>
      </c>
      <c r="M35" s="136">
        <v>0.13</v>
      </c>
      <c r="N35" s="128">
        <v>0.13</v>
      </c>
      <c r="O35" s="7">
        <v>4.2999999999999997E-2</v>
      </c>
      <c r="P35" s="130">
        <v>0.13</v>
      </c>
    </row>
    <row r="36" spans="1:16" s="3" customFormat="1" ht="13.5" thickBot="1">
      <c r="A36" s="43" t="s">
        <v>26</v>
      </c>
      <c r="B36" s="44">
        <v>1</v>
      </c>
      <c r="C36" s="44">
        <v>9</v>
      </c>
      <c r="D36" s="81">
        <v>4</v>
      </c>
      <c r="E36" s="180">
        <v>130</v>
      </c>
      <c r="F36" s="102">
        <f t="shared" si="1"/>
        <v>32.5</v>
      </c>
      <c r="G36" s="45">
        <v>1</v>
      </c>
      <c r="H36" s="44">
        <v>3</v>
      </c>
      <c r="I36" s="91">
        <v>4</v>
      </c>
      <c r="J36" s="181">
        <v>130</v>
      </c>
      <c r="K36" s="46">
        <f t="shared" si="2"/>
        <v>32.5</v>
      </c>
      <c r="L36" s="140" t="s">
        <v>37</v>
      </c>
      <c r="M36" s="143">
        <v>5.0000000000000001E-3</v>
      </c>
      <c r="N36" s="129">
        <v>0.16</v>
      </c>
      <c r="O36" s="57">
        <v>2E-3</v>
      </c>
      <c r="P36" s="168">
        <v>0.16</v>
      </c>
    </row>
    <row r="37" spans="1:16" s="3" customFormat="1" ht="38.25">
      <c r="A37" s="50" t="s">
        <v>87</v>
      </c>
      <c r="B37" s="51"/>
      <c r="C37" s="51"/>
      <c r="D37" s="52"/>
      <c r="E37" s="52" t="s">
        <v>82</v>
      </c>
      <c r="F37" s="53"/>
      <c r="G37" s="54"/>
      <c r="H37" s="51"/>
      <c r="I37" s="52"/>
      <c r="J37" s="52" t="s">
        <v>82</v>
      </c>
      <c r="K37" s="51"/>
      <c r="L37" s="141"/>
      <c r="M37" s="169"/>
      <c r="N37" s="170"/>
      <c r="O37" s="171"/>
      <c r="P37" s="172"/>
    </row>
    <row r="38" spans="1:16" s="3" customFormat="1" ht="38.25">
      <c r="A38" s="77" t="s">
        <v>64</v>
      </c>
      <c r="B38" s="12" t="s">
        <v>19</v>
      </c>
      <c r="C38" s="12" t="s">
        <v>19</v>
      </c>
      <c r="D38" s="79">
        <v>410</v>
      </c>
      <c r="E38" s="118">
        <v>720</v>
      </c>
      <c r="F38" s="8">
        <f t="shared" si="1"/>
        <v>1.7560975609756098</v>
      </c>
      <c r="G38" s="15" t="s">
        <v>19</v>
      </c>
      <c r="H38" s="12" t="s">
        <v>19</v>
      </c>
      <c r="I38" s="79">
        <v>410</v>
      </c>
      <c r="J38" s="119">
        <v>390</v>
      </c>
      <c r="K38" s="8">
        <f t="shared" ref="K38:K48" si="3">+J38/I38</f>
        <v>0.95121951219512191</v>
      </c>
      <c r="L38" s="139" t="s">
        <v>37</v>
      </c>
      <c r="M38" s="173"/>
      <c r="N38" s="174"/>
      <c r="O38" s="174"/>
      <c r="P38" s="175"/>
    </row>
    <row r="39" spans="1:16" s="3" customFormat="1" ht="38.25">
      <c r="A39" s="77" t="s">
        <v>68</v>
      </c>
      <c r="B39" s="12" t="s">
        <v>19</v>
      </c>
      <c r="C39" s="12" t="s">
        <v>19</v>
      </c>
      <c r="D39" s="79" t="s">
        <v>19</v>
      </c>
      <c r="E39" s="109" t="s">
        <v>19</v>
      </c>
      <c r="F39" s="120" t="s">
        <v>19</v>
      </c>
      <c r="G39" s="15" t="s">
        <v>19</v>
      </c>
      <c r="H39" s="12" t="s">
        <v>19</v>
      </c>
      <c r="I39" s="79" t="s">
        <v>19</v>
      </c>
      <c r="J39" s="109" t="s">
        <v>19</v>
      </c>
      <c r="K39" s="120" t="s">
        <v>19</v>
      </c>
      <c r="L39" s="139" t="s">
        <v>37</v>
      </c>
      <c r="M39" s="173"/>
      <c r="N39" s="174"/>
      <c r="O39" s="174"/>
      <c r="P39" s="175"/>
    </row>
    <row r="40" spans="1:16" s="3" customFormat="1">
      <c r="A40" s="36" t="s">
        <v>20</v>
      </c>
      <c r="B40" s="12" t="s">
        <v>19</v>
      </c>
      <c r="C40" s="12" t="s">
        <v>19</v>
      </c>
      <c r="D40" s="79">
        <v>180</v>
      </c>
      <c r="E40" s="118">
        <v>310</v>
      </c>
      <c r="F40" s="8">
        <f t="shared" si="1"/>
        <v>1.7222222222222223</v>
      </c>
      <c r="G40" s="15" t="s">
        <v>19</v>
      </c>
      <c r="H40" s="12" t="s">
        <v>19</v>
      </c>
      <c r="I40" s="79">
        <v>180</v>
      </c>
      <c r="J40" s="119">
        <v>310</v>
      </c>
      <c r="K40" s="8">
        <f t="shared" si="3"/>
        <v>1.7222222222222223</v>
      </c>
      <c r="L40" s="139" t="s">
        <v>37</v>
      </c>
      <c r="M40" s="173"/>
      <c r="N40" s="174"/>
      <c r="O40" s="174"/>
      <c r="P40" s="175"/>
    </row>
    <row r="41" spans="1:16" s="3" customFormat="1">
      <c r="A41" s="39" t="s">
        <v>21</v>
      </c>
      <c r="B41" s="12" t="s">
        <v>19</v>
      </c>
      <c r="C41" s="12" t="s">
        <v>19</v>
      </c>
      <c r="D41" s="79" t="s">
        <v>19</v>
      </c>
      <c r="E41" s="109" t="s">
        <v>19</v>
      </c>
      <c r="F41" s="120" t="s">
        <v>19</v>
      </c>
      <c r="G41" s="15" t="s">
        <v>19</v>
      </c>
      <c r="H41" s="12" t="s">
        <v>19</v>
      </c>
      <c r="I41" s="79" t="s">
        <v>19</v>
      </c>
      <c r="J41" s="109" t="s">
        <v>19</v>
      </c>
      <c r="K41" s="120" t="s">
        <v>19</v>
      </c>
      <c r="L41" s="139" t="s">
        <v>37</v>
      </c>
      <c r="M41" s="173"/>
      <c r="N41" s="174"/>
      <c r="O41" s="174"/>
      <c r="P41" s="175"/>
    </row>
    <row r="42" spans="1:16" s="3" customFormat="1" ht="25.5">
      <c r="A42" s="77" t="s">
        <v>65</v>
      </c>
      <c r="B42" s="12" t="s">
        <v>19</v>
      </c>
      <c r="C42" s="12" t="s">
        <v>19</v>
      </c>
      <c r="D42" s="79">
        <v>1400</v>
      </c>
      <c r="E42" s="118" t="s">
        <v>79</v>
      </c>
      <c r="F42" s="8">
        <f>2000/D42</f>
        <v>1.4285714285714286</v>
      </c>
      <c r="G42" s="15" t="s">
        <v>19</v>
      </c>
      <c r="H42" s="12" t="s">
        <v>19</v>
      </c>
      <c r="I42" s="79">
        <v>1400</v>
      </c>
      <c r="J42" s="118" t="s">
        <v>79</v>
      </c>
      <c r="K42" s="8">
        <f>2000/I42</f>
        <v>1.4285714285714286</v>
      </c>
      <c r="L42" s="139" t="s">
        <v>37</v>
      </c>
      <c r="M42" s="173"/>
      <c r="N42" s="174"/>
      <c r="O42" s="174"/>
      <c r="P42" s="175"/>
    </row>
    <row r="43" spans="1:16" s="3" customFormat="1" ht="25.5">
      <c r="A43" s="39" t="s">
        <v>58</v>
      </c>
      <c r="B43" s="12" t="s">
        <v>19</v>
      </c>
      <c r="C43" s="12" t="s">
        <v>19</v>
      </c>
      <c r="D43" s="80">
        <v>440</v>
      </c>
      <c r="E43" s="118" t="s">
        <v>80</v>
      </c>
      <c r="F43" s="8">
        <f>520/D43</f>
        <v>1.1818181818181819</v>
      </c>
      <c r="G43" s="15" t="s">
        <v>19</v>
      </c>
      <c r="H43" s="12" t="s">
        <v>19</v>
      </c>
      <c r="I43" s="80">
        <v>440</v>
      </c>
      <c r="J43" s="118" t="s">
        <v>80</v>
      </c>
      <c r="K43" s="8">
        <f>520/I43</f>
        <v>1.1818181818181819</v>
      </c>
      <c r="L43" s="139" t="s">
        <v>37</v>
      </c>
      <c r="M43" s="173"/>
      <c r="N43" s="174"/>
      <c r="O43" s="174"/>
      <c r="P43" s="175"/>
    </row>
    <row r="44" spans="1:16" s="3" customFormat="1" ht="25.5">
      <c r="A44" s="36" t="s">
        <v>42</v>
      </c>
      <c r="B44" s="12" t="s">
        <v>19</v>
      </c>
      <c r="C44" s="12" t="s">
        <v>19</v>
      </c>
      <c r="D44" s="80">
        <v>730</v>
      </c>
      <c r="E44" s="118">
        <v>900</v>
      </c>
      <c r="F44" s="8">
        <f t="shared" si="1"/>
        <v>1.2328767123287672</v>
      </c>
      <c r="G44" s="15" t="s">
        <v>19</v>
      </c>
      <c r="H44" s="12" t="s">
        <v>19</v>
      </c>
      <c r="I44" s="80">
        <v>730</v>
      </c>
      <c r="J44" s="119">
        <v>900</v>
      </c>
      <c r="K44" s="8">
        <f t="shared" si="3"/>
        <v>1.2328767123287672</v>
      </c>
      <c r="L44" s="139" t="s">
        <v>37</v>
      </c>
      <c r="M44" s="173"/>
      <c r="N44" s="174"/>
      <c r="O44" s="174"/>
      <c r="P44" s="175"/>
    </row>
    <row r="45" spans="1:16" s="3" customFormat="1">
      <c r="A45" s="39" t="s">
        <v>23</v>
      </c>
      <c r="B45" s="12" t="s">
        <v>19</v>
      </c>
      <c r="C45" s="12" t="s">
        <v>19</v>
      </c>
      <c r="D45" s="80">
        <v>34</v>
      </c>
      <c r="E45" s="118">
        <v>340</v>
      </c>
      <c r="F45" s="8">
        <f t="shared" si="1"/>
        <v>10</v>
      </c>
      <c r="G45" s="15" t="s">
        <v>19</v>
      </c>
      <c r="H45" s="12" t="s">
        <v>19</v>
      </c>
      <c r="I45" s="80">
        <v>34</v>
      </c>
      <c r="J45" s="119">
        <v>340</v>
      </c>
      <c r="K45" s="8">
        <f t="shared" si="3"/>
        <v>10</v>
      </c>
      <c r="L45" s="139" t="s">
        <v>37</v>
      </c>
      <c r="M45" s="173"/>
      <c r="N45" s="174"/>
      <c r="O45" s="174"/>
      <c r="P45" s="175"/>
    </row>
    <row r="46" spans="1:16" s="3" customFormat="1">
      <c r="A46" s="39" t="s">
        <v>74</v>
      </c>
      <c r="B46" s="12"/>
      <c r="C46" s="12"/>
      <c r="D46" s="80"/>
      <c r="E46" s="118">
        <v>150</v>
      </c>
      <c r="F46" s="120" t="s">
        <v>19</v>
      </c>
      <c r="G46" s="15"/>
      <c r="H46" s="12"/>
      <c r="I46" s="80"/>
      <c r="J46" s="119">
        <v>150</v>
      </c>
      <c r="K46" s="120" t="s">
        <v>19</v>
      </c>
      <c r="L46" s="139"/>
      <c r="M46" s="173"/>
      <c r="N46" s="174"/>
      <c r="O46" s="174"/>
      <c r="P46" s="175"/>
    </row>
    <row r="47" spans="1:16" s="3" customFormat="1">
      <c r="A47" s="39" t="s">
        <v>24</v>
      </c>
      <c r="B47" s="12" t="s">
        <v>19</v>
      </c>
      <c r="C47" s="12" t="s">
        <v>19</v>
      </c>
      <c r="D47" s="80">
        <v>59</v>
      </c>
      <c r="E47" s="118">
        <v>230</v>
      </c>
      <c r="F47" s="8">
        <f t="shared" si="1"/>
        <v>3.8983050847457625</v>
      </c>
      <c r="G47" s="15" t="s">
        <v>19</v>
      </c>
      <c r="H47" s="12" t="s">
        <v>19</v>
      </c>
      <c r="I47" s="80">
        <v>59</v>
      </c>
      <c r="J47" s="119">
        <v>230</v>
      </c>
      <c r="K47" s="8">
        <f t="shared" si="3"/>
        <v>3.8983050847457625</v>
      </c>
      <c r="L47" s="139" t="s">
        <v>37</v>
      </c>
      <c r="M47" s="173"/>
      <c r="N47" s="174"/>
      <c r="O47" s="174"/>
      <c r="P47" s="175"/>
    </row>
    <row r="48" spans="1:16" s="3" customFormat="1">
      <c r="A48" s="40" t="s">
        <v>22</v>
      </c>
      <c r="B48" s="12" t="s">
        <v>19</v>
      </c>
      <c r="C48" s="12" t="s">
        <v>19</v>
      </c>
      <c r="D48" s="95">
        <v>28</v>
      </c>
      <c r="E48" s="118">
        <v>320</v>
      </c>
      <c r="F48" s="8">
        <f t="shared" si="1"/>
        <v>11.428571428571429</v>
      </c>
      <c r="G48" s="15" t="s">
        <v>19</v>
      </c>
      <c r="H48" s="12" t="s">
        <v>19</v>
      </c>
      <c r="I48" s="95">
        <v>28</v>
      </c>
      <c r="J48" s="119">
        <v>320</v>
      </c>
      <c r="K48" s="8">
        <f t="shared" si="3"/>
        <v>11.428571428571429</v>
      </c>
      <c r="L48" s="139" t="s">
        <v>37</v>
      </c>
      <c r="M48" s="173"/>
      <c r="N48" s="174"/>
      <c r="O48" s="174"/>
      <c r="P48" s="175"/>
    </row>
    <row r="49" spans="1:23" s="3" customFormat="1">
      <c r="A49" s="39" t="s">
        <v>60</v>
      </c>
      <c r="B49" s="12" t="s">
        <v>19</v>
      </c>
      <c r="C49" s="12" t="s">
        <v>19</v>
      </c>
      <c r="D49" s="80">
        <v>18</v>
      </c>
      <c r="E49" s="109" t="s">
        <v>78</v>
      </c>
      <c r="F49" s="120" t="s">
        <v>19</v>
      </c>
      <c r="G49" s="15" t="s">
        <v>19</v>
      </c>
      <c r="H49" s="12" t="s">
        <v>19</v>
      </c>
      <c r="I49" s="80">
        <v>18</v>
      </c>
      <c r="J49" s="109" t="s">
        <v>78</v>
      </c>
      <c r="K49" s="120" t="s">
        <v>19</v>
      </c>
      <c r="L49" s="139" t="s">
        <v>37</v>
      </c>
      <c r="M49" s="173"/>
      <c r="N49" s="174"/>
      <c r="O49" s="174"/>
      <c r="P49" s="175"/>
    </row>
    <row r="50" spans="1:23" s="3" customFormat="1" ht="24">
      <c r="A50" s="39" t="s">
        <v>59</v>
      </c>
      <c r="B50" s="12" t="s">
        <v>19</v>
      </c>
      <c r="C50" s="12" t="s">
        <v>19</v>
      </c>
      <c r="D50" s="80">
        <v>60</v>
      </c>
      <c r="E50" s="109" t="s">
        <v>78</v>
      </c>
      <c r="F50" s="120" t="s">
        <v>19</v>
      </c>
      <c r="G50" s="15" t="s">
        <v>19</v>
      </c>
      <c r="H50" s="12" t="s">
        <v>19</v>
      </c>
      <c r="I50" s="80">
        <v>60</v>
      </c>
      <c r="J50" s="109" t="s">
        <v>78</v>
      </c>
      <c r="K50" s="120" t="s">
        <v>19</v>
      </c>
      <c r="L50" s="139" t="s">
        <v>62</v>
      </c>
      <c r="M50" s="173"/>
      <c r="N50" s="174"/>
      <c r="O50" s="174"/>
      <c r="P50" s="175"/>
    </row>
    <row r="51" spans="1:23" s="3" customFormat="1" ht="24.75" thickBot="1">
      <c r="A51" s="43" t="s">
        <v>25</v>
      </c>
      <c r="B51" s="105" t="s">
        <v>19</v>
      </c>
      <c r="C51" s="105" t="s">
        <v>19</v>
      </c>
      <c r="D51" s="106">
        <v>91</v>
      </c>
      <c r="E51" s="182" t="s">
        <v>78</v>
      </c>
      <c r="F51" s="120" t="s">
        <v>19</v>
      </c>
      <c r="G51" s="107" t="s">
        <v>19</v>
      </c>
      <c r="H51" s="105" t="s">
        <v>19</v>
      </c>
      <c r="I51" s="106">
        <v>91</v>
      </c>
      <c r="J51" s="182" t="s">
        <v>78</v>
      </c>
      <c r="K51" s="120" t="s">
        <v>19</v>
      </c>
      <c r="L51" s="140" t="s">
        <v>63</v>
      </c>
      <c r="M51" s="176"/>
      <c r="N51" s="177"/>
      <c r="O51" s="177"/>
      <c r="P51" s="178"/>
    </row>
    <row r="52" spans="1:23" s="3" customFormat="1" ht="39" customHeight="1" thickBot="1">
      <c r="A52" s="24" t="s">
        <v>0</v>
      </c>
      <c r="B52" s="25" t="s">
        <v>1</v>
      </c>
      <c r="C52" s="25" t="s">
        <v>2</v>
      </c>
      <c r="D52" s="28" t="s">
        <v>45</v>
      </c>
      <c r="E52" s="183">
        <v>41244</v>
      </c>
      <c r="F52" s="26" t="s">
        <v>3</v>
      </c>
      <c r="G52" s="27" t="s">
        <v>1</v>
      </c>
      <c r="H52" s="25" t="s">
        <v>2</v>
      </c>
      <c r="I52" s="28" t="s">
        <v>45</v>
      </c>
      <c r="J52" s="183">
        <v>41244</v>
      </c>
      <c r="K52" s="25" t="s">
        <v>3</v>
      </c>
      <c r="L52" s="28" t="s">
        <v>39</v>
      </c>
      <c r="M52" s="189" t="s">
        <v>83</v>
      </c>
      <c r="N52" s="190"/>
      <c r="O52" s="190"/>
      <c r="P52" s="191"/>
    </row>
    <row r="53" spans="1:23" s="3" customFormat="1">
      <c r="A53" s="42"/>
      <c r="B53" s="212" t="s">
        <v>4</v>
      </c>
      <c r="C53" s="212"/>
      <c r="D53" s="213"/>
      <c r="E53" s="213"/>
      <c r="F53" s="213"/>
      <c r="G53" s="208" t="s">
        <v>5</v>
      </c>
      <c r="H53" s="209"/>
      <c r="I53" s="209"/>
      <c r="J53" s="209"/>
      <c r="K53" s="209"/>
      <c r="L53" s="22"/>
      <c r="M53" s="144" t="s">
        <v>40</v>
      </c>
      <c r="N53" s="108">
        <v>41244</v>
      </c>
      <c r="O53" s="23" t="s">
        <v>41</v>
      </c>
      <c r="P53" s="135">
        <v>41244</v>
      </c>
    </row>
    <row r="54" spans="1:23" s="3" customFormat="1" ht="25.5">
      <c r="A54" s="36" t="s">
        <v>27</v>
      </c>
      <c r="B54" s="18">
        <v>4.0000000000000001E-3</v>
      </c>
      <c r="C54" s="18">
        <v>5.0000000000000001E-3</v>
      </c>
      <c r="D54" s="79" t="s">
        <v>46</v>
      </c>
      <c r="E54" s="124" t="s">
        <v>46</v>
      </c>
      <c r="F54" s="80" t="s">
        <v>19</v>
      </c>
      <c r="G54" s="85">
        <v>5.0000000000000002E-5</v>
      </c>
      <c r="H54" s="83">
        <v>5.0000000000000001E-3</v>
      </c>
      <c r="I54" s="82" t="s">
        <v>46</v>
      </c>
      <c r="J54" s="124" t="s">
        <v>46</v>
      </c>
      <c r="K54" s="80" t="s">
        <v>19</v>
      </c>
      <c r="L54" s="87" t="s">
        <v>38</v>
      </c>
      <c r="M54" s="145">
        <v>4.3999999999999998E-12</v>
      </c>
      <c r="N54" s="124" t="s">
        <v>46</v>
      </c>
      <c r="O54" s="88">
        <v>4.3999999999999998E-12</v>
      </c>
      <c r="P54" s="126" t="s">
        <v>46</v>
      </c>
    </row>
    <row r="55" spans="1:23" s="3" customFormat="1" ht="25.5">
      <c r="A55" s="36" t="s">
        <v>28</v>
      </c>
      <c r="B55" s="18">
        <v>4.0000000000000001E-3</v>
      </c>
      <c r="C55" s="18">
        <v>0.02</v>
      </c>
      <c r="D55" s="79" t="s">
        <v>46</v>
      </c>
      <c r="E55" s="124" t="s">
        <v>46</v>
      </c>
      <c r="F55" s="80" t="s">
        <v>19</v>
      </c>
      <c r="G55" s="85">
        <v>7.0000000000000001E-3</v>
      </c>
      <c r="H55" s="83">
        <v>0.02</v>
      </c>
      <c r="I55" s="82" t="s">
        <v>46</v>
      </c>
      <c r="J55" s="124" t="s">
        <v>46</v>
      </c>
      <c r="K55" s="80" t="s">
        <v>19</v>
      </c>
      <c r="L55" s="87" t="s">
        <v>38</v>
      </c>
      <c r="M55" s="145">
        <v>1.7999999999999999E-11</v>
      </c>
      <c r="N55" s="124" t="s">
        <v>46</v>
      </c>
      <c r="O55" s="88">
        <v>1.7999999999999999E-11</v>
      </c>
      <c r="P55" s="126" t="s">
        <v>46</v>
      </c>
    </row>
    <row r="56" spans="1:23" s="3" customFormat="1" ht="25.5">
      <c r="A56" s="39" t="s">
        <v>70</v>
      </c>
      <c r="B56" s="18">
        <v>0.03</v>
      </c>
      <c r="C56" s="18">
        <v>0.2</v>
      </c>
      <c r="D56" s="79" t="s">
        <v>46</v>
      </c>
      <c r="E56" s="124" t="s">
        <v>46</v>
      </c>
      <c r="F56" s="80" t="s">
        <v>19</v>
      </c>
      <c r="G56" s="85">
        <v>0.03</v>
      </c>
      <c r="H56" s="83">
        <v>0.2</v>
      </c>
      <c r="I56" s="82" t="s">
        <v>46</v>
      </c>
      <c r="J56" s="124" t="s">
        <v>46</v>
      </c>
      <c r="K56" s="80" t="s">
        <v>19</v>
      </c>
      <c r="L56" s="87" t="s">
        <v>38</v>
      </c>
      <c r="M56" s="145">
        <v>1.8E-10</v>
      </c>
      <c r="N56" s="124" t="s">
        <v>46</v>
      </c>
      <c r="O56" s="88">
        <v>1.8E-10</v>
      </c>
      <c r="P56" s="126" t="s">
        <v>46</v>
      </c>
    </row>
    <row r="57" spans="1:23" s="3" customFormat="1" ht="25.5">
      <c r="A57" s="77" t="s">
        <v>71</v>
      </c>
      <c r="B57" s="80" t="s">
        <v>19</v>
      </c>
      <c r="C57" s="80" t="s">
        <v>19</v>
      </c>
      <c r="D57" s="79" t="s">
        <v>46</v>
      </c>
      <c r="E57" s="124" t="s">
        <v>46</v>
      </c>
      <c r="F57" s="80" t="s">
        <v>19</v>
      </c>
      <c r="G57" s="80" t="s">
        <v>19</v>
      </c>
      <c r="H57" s="80" t="s">
        <v>19</v>
      </c>
      <c r="I57" s="82" t="s">
        <v>46</v>
      </c>
      <c r="J57" s="124" t="s">
        <v>46</v>
      </c>
      <c r="K57" s="80" t="s">
        <v>19</v>
      </c>
      <c r="L57" s="80" t="s">
        <v>19</v>
      </c>
      <c r="M57" s="146" t="s">
        <v>19</v>
      </c>
      <c r="N57" s="124" t="s">
        <v>46</v>
      </c>
      <c r="O57" s="80" t="s">
        <v>19</v>
      </c>
      <c r="P57" s="126" t="s">
        <v>46</v>
      </c>
    </row>
    <row r="58" spans="1:23" s="3" customFormat="1" ht="25.5">
      <c r="A58" s="36" t="s">
        <v>29</v>
      </c>
      <c r="B58" s="18">
        <v>0.02</v>
      </c>
      <c r="C58" s="18">
        <v>4</v>
      </c>
      <c r="D58" s="79" t="s">
        <v>46</v>
      </c>
      <c r="E58" s="124" t="s">
        <v>46</v>
      </c>
      <c r="F58" s="80" t="s">
        <v>19</v>
      </c>
      <c r="G58" s="85">
        <v>5.0000000000000001E-4</v>
      </c>
      <c r="H58" s="83">
        <v>3.0000000000000001E-3</v>
      </c>
      <c r="I58" s="82" t="s">
        <v>46</v>
      </c>
      <c r="J58" s="124" t="s">
        <v>46</v>
      </c>
      <c r="K58" s="80" t="s">
        <v>19</v>
      </c>
      <c r="L58" s="87" t="s">
        <v>38</v>
      </c>
      <c r="M58" s="145">
        <v>3.4999999999999999E-9</v>
      </c>
      <c r="N58" s="124" t="s">
        <v>46</v>
      </c>
      <c r="O58" s="88">
        <v>2.8599999999999999E-12</v>
      </c>
      <c r="P58" s="126" t="s">
        <v>46</v>
      </c>
    </row>
    <row r="59" spans="1:23" s="3" customFormat="1" ht="25.5">
      <c r="A59" s="36" t="s">
        <v>43</v>
      </c>
      <c r="B59" s="18" t="s">
        <v>19</v>
      </c>
      <c r="C59" s="18">
        <v>0.2</v>
      </c>
      <c r="D59" s="79" t="s">
        <v>46</v>
      </c>
      <c r="E59" s="124" t="s">
        <v>46</v>
      </c>
      <c r="F59" s="80" t="s">
        <v>19</v>
      </c>
      <c r="G59" s="85" t="s">
        <v>19</v>
      </c>
      <c r="H59" s="83">
        <v>0.2</v>
      </c>
      <c r="I59" s="82" t="s">
        <v>46</v>
      </c>
      <c r="J59" s="124" t="s">
        <v>46</v>
      </c>
      <c r="K59" s="80" t="s">
        <v>19</v>
      </c>
      <c r="L59" s="87" t="s">
        <v>38</v>
      </c>
      <c r="M59" s="145">
        <v>1.8E-10</v>
      </c>
      <c r="N59" s="124" t="s">
        <v>46</v>
      </c>
      <c r="O59" s="88">
        <v>1.8E-10</v>
      </c>
      <c r="P59" s="126" t="s">
        <v>46</v>
      </c>
    </row>
    <row r="60" spans="1:23" s="3" customFormat="1" ht="25.5">
      <c r="A60" s="36" t="s">
        <v>30</v>
      </c>
      <c r="B60" s="18">
        <v>4.0000000000000001E-3</v>
      </c>
      <c r="C60" s="18">
        <v>4.0000000000000001E-3</v>
      </c>
      <c r="D60" s="79" t="s">
        <v>46</v>
      </c>
      <c r="E60" s="124" t="s">
        <v>46</v>
      </c>
      <c r="F60" s="80" t="s">
        <v>19</v>
      </c>
      <c r="G60" s="85">
        <v>2E-3</v>
      </c>
      <c r="H60" s="83">
        <v>3.0000000000000001E-3</v>
      </c>
      <c r="I60" s="82" t="s">
        <v>46</v>
      </c>
      <c r="J60" s="124" t="s">
        <v>46</v>
      </c>
      <c r="K60" s="80" t="s">
        <v>19</v>
      </c>
      <c r="L60" s="87" t="s">
        <v>38</v>
      </c>
      <c r="M60" s="145">
        <v>3.7E-12</v>
      </c>
      <c r="N60" s="124" t="s">
        <v>46</v>
      </c>
      <c r="O60" s="88">
        <v>2.8000000000000002E-12</v>
      </c>
      <c r="P60" s="126" t="s">
        <v>46</v>
      </c>
    </row>
    <row r="61" spans="1:23" s="3" customFormat="1" ht="25.5">
      <c r="A61" s="36" t="s">
        <v>31</v>
      </c>
      <c r="B61" s="18">
        <v>3.0000000000000001E-3</v>
      </c>
      <c r="C61" s="18">
        <v>3.0000000000000001E-3</v>
      </c>
      <c r="D61" s="79" t="s">
        <v>46</v>
      </c>
      <c r="E61" s="124" t="s">
        <v>46</v>
      </c>
      <c r="F61" s="80" t="s">
        <v>19</v>
      </c>
      <c r="G61" s="85">
        <v>3.0000000000000001E-3</v>
      </c>
      <c r="H61" s="83">
        <v>3.0000000000000001E-3</v>
      </c>
      <c r="I61" s="82" t="s">
        <v>46</v>
      </c>
      <c r="J61" s="124" t="s">
        <v>46</v>
      </c>
      <c r="K61" s="80" t="s">
        <v>19</v>
      </c>
      <c r="L61" s="87" t="s">
        <v>38</v>
      </c>
      <c r="M61" s="145">
        <v>2.8000000000000002E-12</v>
      </c>
      <c r="N61" s="124" t="s">
        <v>46</v>
      </c>
      <c r="O61" s="88">
        <v>2.8000000000000002E-12</v>
      </c>
      <c r="P61" s="126" t="s">
        <v>46</v>
      </c>
    </row>
    <row r="62" spans="1:23" s="3" customFormat="1" ht="25.5">
      <c r="A62" s="36" t="s">
        <v>32</v>
      </c>
      <c r="B62" s="18">
        <v>2E-3</v>
      </c>
      <c r="C62" s="18">
        <v>2E-3</v>
      </c>
      <c r="D62" s="79" t="s">
        <v>46</v>
      </c>
      <c r="E62" s="124" t="s">
        <v>46</v>
      </c>
      <c r="F62" s="80" t="s">
        <v>19</v>
      </c>
      <c r="G62" s="85">
        <v>3.0000000000000001E-5</v>
      </c>
      <c r="H62" s="83">
        <v>2E-3</v>
      </c>
      <c r="I62" s="82" t="s">
        <v>46</v>
      </c>
      <c r="J62" s="124" t="s">
        <v>46</v>
      </c>
      <c r="K62" s="80" t="s">
        <v>19</v>
      </c>
      <c r="L62" s="87" t="s">
        <v>38</v>
      </c>
      <c r="M62" s="145">
        <v>1.8E-12</v>
      </c>
      <c r="N62" s="124" t="s">
        <v>46</v>
      </c>
      <c r="O62" s="88">
        <v>1.8E-12</v>
      </c>
      <c r="P62" s="126" t="s">
        <v>46</v>
      </c>
    </row>
    <row r="63" spans="1:23" s="3" customFormat="1" ht="26.25" thickBot="1">
      <c r="A63" s="36" t="s">
        <v>33</v>
      </c>
      <c r="B63" s="18">
        <v>2E-3</v>
      </c>
      <c r="C63" s="18">
        <v>4</v>
      </c>
      <c r="D63" s="79" t="s">
        <v>46</v>
      </c>
      <c r="E63" s="124" t="s">
        <v>46</v>
      </c>
      <c r="F63" s="80" t="s">
        <v>19</v>
      </c>
      <c r="G63" s="85">
        <v>2E-3</v>
      </c>
      <c r="H63" s="83">
        <v>2E-3</v>
      </c>
      <c r="I63" s="82" t="s">
        <v>46</v>
      </c>
      <c r="J63" s="124" t="s">
        <v>46</v>
      </c>
      <c r="K63" s="80" t="s">
        <v>19</v>
      </c>
      <c r="L63" s="87" t="s">
        <v>38</v>
      </c>
      <c r="M63" s="145">
        <v>9.1999999999999997E-9</v>
      </c>
      <c r="N63" s="124" t="s">
        <v>46</v>
      </c>
      <c r="O63" s="88">
        <v>4.5999999999999998E-12</v>
      </c>
      <c r="P63" s="126" t="s">
        <v>46</v>
      </c>
    </row>
    <row r="64" spans="1:23" s="3" customFormat="1" ht="27" customHeight="1" thickBot="1">
      <c r="A64" s="43" t="s">
        <v>34</v>
      </c>
      <c r="B64" s="44">
        <v>8.9999999999999993E-3</v>
      </c>
      <c r="C64" s="44">
        <v>0.08</v>
      </c>
      <c r="D64" s="89" t="s">
        <v>46</v>
      </c>
      <c r="E64" s="125" t="s">
        <v>46</v>
      </c>
      <c r="F64" s="81" t="s">
        <v>19</v>
      </c>
      <c r="G64" s="90">
        <v>8.9999999999999993E-3</v>
      </c>
      <c r="H64" s="91">
        <v>0.08</v>
      </c>
      <c r="I64" s="92" t="s">
        <v>46</v>
      </c>
      <c r="J64" s="125" t="s">
        <v>46</v>
      </c>
      <c r="K64" s="81" t="s">
        <v>19</v>
      </c>
      <c r="L64" s="93" t="s">
        <v>38</v>
      </c>
      <c r="M64" s="147">
        <v>3.9000000000000001E-11</v>
      </c>
      <c r="N64" s="125" t="s">
        <v>46</v>
      </c>
      <c r="O64" s="94">
        <v>4.0999999999999999E-12</v>
      </c>
      <c r="P64" s="127" t="s">
        <v>46</v>
      </c>
      <c r="Q64" s="184" t="s">
        <v>40</v>
      </c>
      <c r="R64" s="185"/>
      <c r="S64" s="185"/>
      <c r="T64" s="185"/>
      <c r="U64" s="186"/>
      <c r="V64" s="187" t="s">
        <v>41</v>
      </c>
      <c r="W64" s="188"/>
    </row>
    <row r="65" spans="1:23" s="3" customFormat="1" ht="51.75" thickBot="1">
      <c r="A65" s="162"/>
      <c r="B65" s="25" t="s">
        <v>1</v>
      </c>
      <c r="C65" s="25" t="s">
        <v>2</v>
      </c>
      <c r="D65" s="28" t="s">
        <v>45</v>
      </c>
      <c r="E65" s="160">
        <v>41244</v>
      </c>
      <c r="F65" s="26" t="s">
        <v>3</v>
      </c>
      <c r="G65" s="25" t="s">
        <v>1</v>
      </c>
      <c r="H65" s="25" t="s">
        <v>2</v>
      </c>
      <c r="I65" s="28" t="s">
        <v>45</v>
      </c>
      <c r="J65" s="160">
        <v>41244</v>
      </c>
      <c r="K65" s="26" t="s">
        <v>3</v>
      </c>
      <c r="L65" s="28" t="s">
        <v>39</v>
      </c>
      <c r="M65" s="189" t="s">
        <v>83</v>
      </c>
      <c r="N65" s="190"/>
      <c r="O65" s="190"/>
      <c r="P65" s="191"/>
      <c r="Q65" s="163" t="s">
        <v>61</v>
      </c>
      <c r="R65" s="67" t="s">
        <v>61</v>
      </c>
      <c r="S65" s="67" t="s">
        <v>61</v>
      </c>
      <c r="T65" s="104" t="s">
        <v>3</v>
      </c>
      <c r="U65" s="33" t="s">
        <v>69</v>
      </c>
      <c r="V65" s="67" t="s">
        <v>61</v>
      </c>
      <c r="W65" s="68" t="s">
        <v>69</v>
      </c>
    </row>
    <row r="66" spans="1:23" s="3" customFormat="1">
      <c r="A66" s="58"/>
      <c r="B66" s="210" t="s">
        <v>4</v>
      </c>
      <c r="C66" s="210"/>
      <c r="D66" s="211"/>
      <c r="E66" s="211"/>
      <c r="F66" s="214"/>
      <c r="G66" s="206" t="s">
        <v>5</v>
      </c>
      <c r="H66" s="207"/>
      <c r="I66" s="207"/>
      <c r="J66" s="207"/>
      <c r="K66" s="207"/>
      <c r="L66" s="138"/>
      <c r="M66" s="142" t="s">
        <v>40</v>
      </c>
      <c r="N66" s="108">
        <v>41244</v>
      </c>
      <c r="O66" s="56" t="s">
        <v>41</v>
      </c>
      <c r="P66" s="135">
        <v>41244</v>
      </c>
      <c r="Q66" s="164">
        <v>2004</v>
      </c>
      <c r="R66" s="99" t="s">
        <v>76</v>
      </c>
      <c r="S66" s="108">
        <v>41244</v>
      </c>
      <c r="T66" s="4"/>
      <c r="U66" s="108">
        <v>41244</v>
      </c>
      <c r="V66" s="108">
        <v>41244</v>
      </c>
      <c r="W66" s="135">
        <v>41244</v>
      </c>
    </row>
    <row r="67" spans="1:23" s="3" customFormat="1" ht="38.25">
      <c r="A67" s="77" t="s">
        <v>67</v>
      </c>
      <c r="B67" s="18">
        <v>0.02</v>
      </c>
      <c r="C67" s="18">
        <v>3.9E-2</v>
      </c>
      <c r="D67" s="80">
        <v>2.9000000000000001E-2</v>
      </c>
      <c r="E67" s="114">
        <v>3.6999999999999998E-2</v>
      </c>
      <c r="F67" s="69">
        <f>+E67/D67</f>
        <v>1.2758620689655171</v>
      </c>
      <c r="G67" s="73" t="s">
        <v>36</v>
      </c>
      <c r="H67" s="18">
        <v>1E-3</v>
      </c>
      <c r="I67" s="83">
        <v>2.9000000000000001E-2</v>
      </c>
      <c r="J67" s="161">
        <v>0.03</v>
      </c>
      <c r="K67" s="86">
        <f>+J67/I67</f>
        <v>1.0344827586206895</v>
      </c>
      <c r="L67" s="87" t="s">
        <v>36</v>
      </c>
      <c r="M67" s="96">
        <v>0.35</v>
      </c>
      <c r="N67" s="122">
        <v>4.2999999999999997E-2</v>
      </c>
      <c r="O67" s="95">
        <v>0.13</v>
      </c>
      <c r="P67" s="130">
        <v>3.5000000000000003E-2</v>
      </c>
      <c r="Q67" s="96">
        <v>1E-3</v>
      </c>
      <c r="R67" s="97">
        <v>5.7000000000000003E-5</v>
      </c>
      <c r="S67" s="121">
        <v>2.4000000000000001E-4</v>
      </c>
      <c r="T67" s="98">
        <f>+S67/R67</f>
        <v>4.2105263157894735</v>
      </c>
      <c r="U67" s="121">
        <v>2.7999999999999998E-4</v>
      </c>
      <c r="V67" s="121">
        <v>2.5999999999999998E-5</v>
      </c>
      <c r="W67" s="165">
        <v>2.6999999999999999E-5</v>
      </c>
    </row>
    <row r="68" spans="1:23" s="3" customFormat="1" ht="38.25">
      <c r="A68" s="77" t="s">
        <v>72</v>
      </c>
      <c r="B68" s="18">
        <v>0.02</v>
      </c>
      <c r="C68" s="18">
        <v>3.9E-2</v>
      </c>
      <c r="D68" s="80">
        <v>0.32</v>
      </c>
      <c r="E68" s="115">
        <v>0.32</v>
      </c>
      <c r="F68" s="69">
        <f t="shared" ref="F68:F80" si="4">+E68/D68</f>
        <v>1</v>
      </c>
      <c r="G68" s="73" t="s">
        <v>36</v>
      </c>
      <c r="H68" s="18">
        <v>1E-3</v>
      </c>
      <c r="I68" s="83">
        <v>0.32</v>
      </c>
      <c r="J68" s="161">
        <v>0.03</v>
      </c>
      <c r="K68" s="86">
        <f t="shared" ref="K68:K80" si="5">+J68/I68</f>
        <v>9.375E-2</v>
      </c>
      <c r="L68" s="87" t="s">
        <v>36</v>
      </c>
      <c r="M68" s="96">
        <v>0.35</v>
      </c>
      <c r="N68" s="122">
        <v>0.37</v>
      </c>
      <c r="O68" s="95">
        <v>0.13</v>
      </c>
      <c r="P68" s="130">
        <v>3.5000000000000003E-2</v>
      </c>
      <c r="Q68" s="96">
        <v>1E-3</v>
      </c>
      <c r="R68" s="97">
        <v>4.0000000000000001E-3</v>
      </c>
      <c r="S68" s="121">
        <v>4.0000000000000001E-3</v>
      </c>
      <c r="T68" s="98">
        <f t="shared" ref="T68:T80" si="6">+S68/R68</f>
        <v>1</v>
      </c>
      <c r="U68" s="121">
        <v>4.5999999999999999E-3</v>
      </c>
      <c r="V68" s="121">
        <v>4.0000000000000001E-3</v>
      </c>
      <c r="W68" s="165">
        <v>4.1999999999999997E-3</v>
      </c>
    </row>
    <row r="69" spans="1:23" s="3" customFormat="1">
      <c r="A69" s="39" t="s">
        <v>47</v>
      </c>
      <c r="B69" s="18">
        <v>0.02</v>
      </c>
      <c r="C69" s="18">
        <v>3.9E-2</v>
      </c>
      <c r="D69" s="80">
        <v>0.11</v>
      </c>
      <c r="E69" s="115">
        <v>0.11</v>
      </c>
      <c r="F69" s="69">
        <f t="shared" si="4"/>
        <v>1</v>
      </c>
      <c r="G69" s="73" t="s">
        <v>36</v>
      </c>
      <c r="H69" s="18">
        <v>1E-3</v>
      </c>
      <c r="I69" s="83">
        <v>9.7999999999999997E-3</v>
      </c>
      <c r="J69" s="161">
        <v>9.7999999999999997E-3</v>
      </c>
      <c r="K69" s="86">
        <f t="shared" si="5"/>
        <v>1</v>
      </c>
      <c r="L69" s="87" t="s">
        <v>36</v>
      </c>
      <c r="M69" s="96">
        <v>0.28000000000000003</v>
      </c>
      <c r="N69" s="122">
        <v>0.14000000000000001</v>
      </c>
      <c r="O69" s="95">
        <v>0.18</v>
      </c>
      <c r="P69" s="130">
        <v>1.2E-2</v>
      </c>
      <c r="Q69" s="96">
        <v>1E-3</v>
      </c>
      <c r="R69" s="97">
        <v>1.1999999999999999E-3</v>
      </c>
      <c r="S69" s="121">
        <v>1.1999999999999999E-3</v>
      </c>
      <c r="T69" s="98">
        <f t="shared" si="6"/>
        <v>1</v>
      </c>
      <c r="U69" s="121">
        <v>1.5E-3</v>
      </c>
      <c r="V69" s="121">
        <v>8.2999999999999998E-5</v>
      </c>
      <c r="W69" s="165">
        <v>1.1E-4</v>
      </c>
    </row>
    <row r="70" spans="1:23" s="3" customFormat="1">
      <c r="A70" s="39" t="s">
        <v>73</v>
      </c>
      <c r="B70" s="18">
        <v>0.02</v>
      </c>
      <c r="C70" s="18">
        <v>3.9E-2</v>
      </c>
      <c r="D70" s="80">
        <v>3.5999999999999997E-2</v>
      </c>
      <c r="E70" s="115">
        <v>0.28000000000000003</v>
      </c>
      <c r="F70" s="69">
        <f t="shared" si="4"/>
        <v>7.7777777777777795</v>
      </c>
      <c r="G70" s="73" t="s">
        <v>36</v>
      </c>
      <c r="H70" s="18">
        <v>1E-3</v>
      </c>
      <c r="I70" s="83">
        <v>3.5999999999999997E-2</v>
      </c>
      <c r="J70" s="161">
        <v>3.2000000000000002E-3</v>
      </c>
      <c r="K70" s="86">
        <f t="shared" si="5"/>
        <v>8.8888888888888906E-2</v>
      </c>
      <c r="L70" s="87" t="s">
        <v>36</v>
      </c>
      <c r="M70" s="96">
        <v>0.45</v>
      </c>
      <c r="N70" s="122">
        <v>0.39</v>
      </c>
      <c r="O70" s="95">
        <v>0.45</v>
      </c>
      <c r="P70" s="130">
        <v>4.3E-3</v>
      </c>
      <c r="Q70" s="96">
        <v>1E-3</v>
      </c>
      <c r="R70" s="97">
        <v>2.4000000000000001E-4</v>
      </c>
      <c r="S70" s="121">
        <v>2E-3</v>
      </c>
      <c r="T70" s="98">
        <f t="shared" si="6"/>
        <v>8.3333333333333339</v>
      </c>
      <c r="U70" s="121">
        <v>2.8E-3</v>
      </c>
      <c r="V70" s="121">
        <v>3.8999999999999999E-5</v>
      </c>
      <c r="W70" s="165">
        <v>5.1999999999999997E-5</v>
      </c>
    </row>
    <row r="71" spans="1:23" s="3" customFormat="1" ht="25.5">
      <c r="A71" s="77" t="s">
        <v>66</v>
      </c>
      <c r="B71" s="18">
        <v>0.02</v>
      </c>
      <c r="C71" s="18">
        <v>3.9E-2</v>
      </c>
      <c r="D71" s="80">
        <v>5.0999999999999997E-2</v>
      </c>
      <c r="E71" s="114">
        <v>5.0999999999999997E-2</v>
      </c>
      <c r="F71" s="69">
        <f t="shared" si="4"/>
        <v>1</v>
      </c>
      <c r="G71" s="73" t="s">
        <v>36</v>
      </c>
      <c r="H71" s="18">
        <v>1E-3</v>
      </c>
      <c r="I71" s="83">
        <v>5.0999999999999997E-2</v>
      </c>
      <c r="J71" s="161">
        <v>0.03</v>
      </c>
      <c r="K71" s="86">
        <f t="shared" si="5"/>
        <v>0.58823529411764708</v>
      </c>
      <c r="L71" s="87" t="s">
        <v>36</v>
      </c>
      <c r="M71" s="96">
        <v>0.45</v>
      </c>
      <c r="N71" s="122">
        <v>5.1999999999999998E-2</v>
      </c>
      <c r="O71" s="95">
        <v>0.45</v>
      </c>
      <c r="P71" s="130">
        <v>3.1E-2</v>
      </c>
      <c r="Q71" s="96">
        <v>1E-3</v>
      </c>
      <c r="R71" s="97">
        <v>1.1000000000000001E-3</v>
      </c>
      <c r="S71" s="121">
        <v>6.4999999999999997E-3</v>
      </c>
      <c r="T71" s="98">
        <f t="shared" si="6"/>
        <v>5.9090909090909083</v>
      </c>
      <c r="U71" s="121">
        <v>6.6000000000000003E-2</v>
      </c>
      <c r="V71" s="121">
        <v>6.4999999999999997E-3</v>
      </c>
      <c r="W71" s="165">
        <v>6.6E-3</v>
      </c>
    </row>
    <row r="72" spans="1:23" s="3" customFormat="1">
      <c r="A72" s="39" t="s">
        <v>48</v>
      </c>
      <c r="B72" s="18">
        <v>0.02</v>
      </c>
      <c r="C72" s="18">
        <v>3.9E-2</v>
      </c>
      <c r="D72" s="80">
        <v>3.3000000000000002E-2</v>
      </c>
      <c r="E72" s="114">
        <v>0.02</v>
      </c>
      <c r="F72" s="69">
        <f t="shared" si="4"/>
        <v>0.60606060606060608</v>
      </c>
      <c r="G72" s="73" t="s">
        <v>36</v>
      </c>
      <c r="H72" s="18">
        <v>1E-3</v>
      </c>
      <c r="I72" s="83">
        <v>1.0999999999999999E-2</v>
      </c>
      <c r="J72" s="161">
        <v>0.02</v>
      </c>
      <c r="K72" s="86">
        <f t="shared" si="5"/>
        <v>1.8181818181818183</v>
      </c>
      <c r="L72" s="87" t="s">
        <v>36</v>
      </c>
      <c r="M72" s="96">
        <v>0.34</v>
      </c>
      <c r="N72" s="122">
        <v>5.5E-2</v>
      </c>
      <c r="O72" s="95">
        <v>0.23</v>
      </c>
      <c r="P72" s="130">
        <v>0.03</v>
      </c>
      <c r="Q72" s="96">
        <v>1E-3</v>
      </c>
      <c r="R72" s="97">
        <v>4.8999999999999998E-5</v>
      </c>
      <c r="S72" s="121">
        <v>5.7999999999999996E-3</v>
      </c>
      <c r="T72" s="98">
        <f t="shared" si="6"/>
        <v>118.36734693877551</v>
      </c>
      <c r="U72" s="121">
        <v>1.6E-2</v>
      </c>
      <c r="V72" s="121">
        <v>2.9E-5</v>
      </c>
      <c r="W72" s="165">
        <v>5.1E-5</v>
      </c>
    </row>
    <row r="73" spans="1:23" s="3" customFormat="1" ht="25.5">
      <c r="A73" s="39" t="s">
        <v>49</v>
      </c>
      <c r="B73" s="18">
        <v>0.02</v>
      </c>
      <c r="C73" s="18">
        <v>3.9E-2</v>
      </c>
      <c r="D73" s="80">
        <v>0.44</v>
      </c>
      <c r="E73" s="115">
        <v>0.44</v>
      </c>
      <c r="F73" s="69">
        <f t="shared" si="4"/>
        <v>1</v>
      </c>
      <c r="G73" s="73" t="s">
        <v>36</v>
      </c>
      <c r="H73" s="18">
        <v>1E-3</v>
      </c>
      <c r="I73" s="83">
        <v>2.5999999999999999E-2</v>
      </c>
      <c r="J73" s="161">
        <v>2.5999999999999999E-2</v>
      </c>
      <c r="K73" s="86">
        <f t="shared" si="5"/>
        <v>1</v>
      </c>
      <c r="L73" s="87" t="s">
        <v>36</v>
      </c>
      <c r="M73" s="96">
        <v>2</v>
      </c>
      <c r="N73" s="122">
        <v>0.55000000000000004</v>
      </c>
      <c r="O73" s="95">
        <v>0.84</v>
      </c>
      <c r="P73" s="130">
        <v>3.3000000000000002E-2</v>
      </c>
      <c r="Q73" s="96">
        <v>1E-3</v>
      </c>
      <c r="R73" s="97">
        <v>4.8999999999999998E-4</v>
      </c>
      <c r="S73" s="121">
        <v>4.4999999999999999E-4</v>
      </c>
      <c r="T73" s="98">
        <f t="shared" si="6"/>
        <v>0.91836734693877553</v>
      </c>
      <c r="U73" s="121">
        <v>5.6999999999999998E-4</v>
      </c>
      <c r="V73" s="121">
        <v>4.4000000000000002E-4</v>
      </c>
      <c r="W73" s="165">
        <v>5.5000000000000003E-4</v>
      </c>
    </row>
    <row r="74" spans="1:23" s="3" customFormat="1">
      <c r="A74" s="39" t="s">
        <v>50</v>
      </c>
      <c r="B74" s="18">
        <v>0.02</v>
      </c>
      <c r="C74" s="18">
        <v>3.9E-2</v>
      </c>
      <c r="D74" s="80">
        <v>4.3999999999999997E-2</v>
      </c>
      <c r="E74" s="114">
        <v>0.04</v>
      </c>
      <c r="F74" s="69">
        <f t="shared" si="4"/>
        <v>0.90909090909090917</v>
      </c>
      <c r="G74" s="73" t="s">
        <v>36</v>
      </c>
      <c r="H74" s="18">
        <v>1E-3</v>
      </c>
      <c r="I74" s="83">
        <v>1.2999999999999999E-3</v>
      </c>
      <c r="J74" s="161">
        <v>1.1000000000000001E-3</v>
      </c>
      <c r="K74" s="86">
        <f t="shared" si="5"/>
        <v>0.84615384615384626</v>
      </c>
      <c r="L74" s="87" t="s">
        <v>36</v>
      </c>
      <c r="M74" s="96">
        <v>0.14000000000000001</v>
      </c>
      <c r="N74" s="122">
        <v>4.2000000000000003E-2</v>
      </c>
      <c r="O74" s="95">
        <v>0.01</v>
      </c>
      <c r="P74" s="130">
        <v>1.1000000000000001E-3</v>
      </c>
      <c r="Q74" s="96">
        <v>1E-3</v>
      </c>
      <c r="R74" s="97">
        <v>5.8999999999999998E-5</v>
      </c>
      <c r="S74" s="121">
        <v>5.3000000000000001E-5</v>
      </c>
      <c r="T74" s="98">
        <f t="shared" si="6"/>
        <v>0.89830508474576276</v>
      </c>
      <c r="U74" s="121">
        <v>5.5999999999999999E-5</v>
      </c>
      <c r="V74" s="121">
        <v>2.3E-5</v>
      </c>
      <c r="W74" s="165">
        <v>2.6999999999999999E-5</v>
      </c>
    </row>
    <row r="75" spans="1:23" s="3" customFormat="1">
      <c r="A75" s="39" t="s">
        <v>51</v>
      </c>
      <c r="B75" s="18">
        <v>0.02</v>
      </c>
      <c r="C75" s="18">
        <v>3.9E-2</v>
      </c>
      <c r="D75" s="80">
        <v>2.8000000000000001E-2</v>
      </c>
      <c r="E75" s="114">
        <v>0.04</v>
      </c>
      <c r="F75" s="69">
        <f t="shared" si="4"/>
        <v>1.4285714285714286</v>
      </c>
      <c r="G75" s="73" t="s">
        <v>36</v>
      </c>
      <c r="H75" s="18">
        <v>1E-3</v>
      </c>
      <c r="I75" s="83">
        <v>2.8000000000000001E-2</v>
      </c>
      <c r="J75" s="161">
        <v>1.1000000000000001E-3</v>
      </c>
      <c r="K75" s="86">
        <f t="shared" si="5"/>
        <v>3.9285714285714285E-2</v>
      </c>
      <c r="L75" s="87" t="s">
        <v>36</v>
      </c>
      <c r="M75" s="96">
        <v>0.25</v>
      </c>
      <c r="N75" s="122">
        <v>4.2000000000000003E-2</v>
      </c>
      <c r="O75" s="95">
        <v>5.0000000000000001E-3</v>
      </c>
      <c r="P75" s="130">
        <v>1.1000000000000001E-3</v>
      </c>
      <c r="Q75" s="96">
        <v>1E-3</v>
      </c>
      <c r="R75" s="97">
        <v>8.2999999999999998E-5</v>
      </c>
      <c r="S75" s="121">
        <v>5.3000000000000001E-5</v>
      </c>
      <c r="T75" s="98">
        <f t="shared" si="6"/>
        <v>0.63855421686746994</v>
      </c>
      <c r="U75" s="121">
        <v>5.5999999999999999E-5</v>
      </c>
      <c r="V75" s="121">
        <v>2.3E-5</v>
      </c>
      <c r="W75" s="165">
        <v>2.6999999999999999E-5</v>
      </c>
    </row>
    <row r="76" spans="1:23" s="3" customFormat="1">
      <c r="A76" s="39" t="s">
        <v>52</v>
      </c>
      <c r="B76" s="18">
        <v>0.02</v>
      </c>
      <c r="C76" s="18">
        <v>3.9E-2</v>
      </c>
      <c r="D76" s="80">
        <v>8.7999999999999995E-2</v>
      </c>
      <c r="E76" s="114">
        <v>0.04</v>
      </c>
      <c r="F76" s="69">
        <f t="shared" si="4"/>
        <v>0.45454545454545459</v>
      </c>
      <c r="G76" s="73" t="s">
        <v>36</v>
      </c>
      <c r="H76" s="18">
        <v>1E-3</v>
      </c>
      <c r="I76" s="83">
        <v>1.1000000000000001E-3</v>
      </c>
      <c r="J76" s="161">
        <v>1.1000000000000001E-3</v>
      </c>
      <c r="K76" s="86">
        <f t="shared" si="5"/>
        <v>1</v>
      </c>
      <c r="L76" s="87" t="s">
        <v>36</v>
      </c>
      <c r="M76" s="96">
        <v>0.08</v>
      </c>
      <c r="N76" s="122">
        <v>4.2000000000000003E-2</v>
      </c>
      <c r="O76" s="95">
        <v>0.02</v>
      </c>
      <c r="P76" s="130">
        <v>1.1000000000000001E-3</v>
      </c>
      <c r="Q76" s="96">
        <v>1E-3</v>
      </c>
      <c r="R76" s="97">
        <v>1.7E-5</v>
      </c>
      <c r="S76" s="121">
        <v>5.3000000000000001E-5</v>
      </c>
      <c r="T76" s="98">
        <f t="shared" si="6"/>
        <v>3.1176470588235294</v>
      </c>
      <c r="U76" s="121">
        <v>5.5999999999999999E-5</v>
      </c>
      <c r="V76" s="121">
        <v>2.3E-5</v>
      </c>
      <c r="W76" s="165">
        <v>2.6999999999999999E-5</v>
      </c>
    </row>
    <row r="77" spans="1:23" s="3" customFormat="1">
      <c r="A77" s="39" t="s">
        <v>57</v>
      </c>
      <c r="B77" s="18">
        <v>4.0000000000000001E-3</v>
      </c>
      <c r="C77" s="18">
        <v>7.4999999999999997E-3</v>
      </c>
      <c r="D77" s="80">
        <v>6.2E-2</v>
      </c>
      <c r="E77" s="114">
        <v>6.2E-2</v>
      </c>
      <c r="F77" s="69">
        <f t="shared" si="4"/>
        <v>1</v>
      </c>
      <c r="G77" s="73" t="s">
        <v>36</v>
      </c>
      <c r="H77" s="18">
        <v>1.2999999999999999E-3</v>
      </c>
      <c r="I77" s="83">
        <v>1.2999999999999999E-2</v>
      </c>
      <c r="J77" s="161">
        <v>1.2999999999999999E-2</v>
      </c>
      <c r="K77" s="86">
        <f t="shared" si="5"/>
        <v>1</v>
      </c>
      <c r="L77" s="87" t="s">
        <v>36</v>
      </c>
      <c r="M77" s="96">
        <v>8.3000000000000001E-3</v>
      </c>
      <c r="N77" s="123">
        <v>7.4999999999999997E-2</v>
      </c>
      <c r="O77" s="84">
        <v>2.5999999999999999E-3</v>
      </c>
      <c r="P77" s="130">
        <v>1.4999999999999999E-2</v>
      </c>
      <c r="Q77" s="166"/>
      <c r="R77" s="20"/>
      <c r="S77" s="121">
        <v>2.0000000000000001E-4</v>
      </c>
      <c r="T77" s="103" t="s">
        <v>19</v>
      </c>
      <c r="U77" s="121">
        <v>2.5000000000000001E-4</v>
      </c>
      <c r="V77" s="121">
        <v>7.4999999999999993E-5</v>
      </c>
      <c r="W77" s="165">
        <v>8.2000000000000001E-5</v>
      </c>
    </row>
    <row r="78" spans="1:23" s="3" customFormat="1">
      <c r="A78" s="39" t="s">
        <v>56</v>
      </c>
      <c r="B78" s="18">
        <v>4.0000000000000001E-3</v>
      </c>
      <c r="C78" s="18">
        <v>7.4999999999999997E-3</v>
      </c>
      <c r="D78" s="80">
        <v>3.3999999999999998E-3</v>
      </c>
      <c r="E78" s="117">
        <v>7.9000000000000008E-3</v>
      </c>
      <c r="F78" s="69">
        <f t="shared" si="4"/>
        <v>2.3235294117647061</v>
      </c>
      <c r="G78" s="73" t="s">
        <v>36</v>
      </c>
      <c r="H78" s="18">
        <v>1.2999999999999999E-3</v>
      </c>
      <c r="I78" s="83">
        <v>1.1000000000000001E-3</v>
      </c>
      <c r="J78" s="161">
        <v>1.1000000000000001E-3</v>
      </c>
      <c r="K78" s="86">
        <f t="shared" si="5"/>
        <v>1</v>
      </c>
      <c r="L78" s="87" t="s">
        <v>36</v>
      </c>
      <c r="M78" s="96">
        <v>8.3000000000000001E-3</v>
      </c>
      <c r="N78" s="179">
        <v>9.5999999999999992E-3</v>
      </c>
      <c r="O78" s="84">
        <v>2.5999999999999999E-3</v>
      </c>
      <c r="P78" s="130">
        <v>1.1999999999999999E-3</v>
      </c>
      <c r="Q78" s="166"/>
      <c r="R78" s="20"/>
      <c r="S78" s="121">
        <v>6.2000000000000003E-5</v>
      </c>
      <c r="T78" s="103" t="s">
        <v>19</v>
      </c>
      <c r="U78" s="121">
        <v>7.4999999999999993E-5</v>
      </c>
      <c r="V78" s="121">
        <v>2.9E-5</v>
      </c>
      <c r="W78" s="165">
        <v>3.1999999999999999E-5</v>
      </c>
    </row>
    <row r="79" spans="1:23" s="3" customFormat="1">
      <c r="A79" s="39" t="s">
        <v>53</v>
      </c>
      <c r="B79" s="18">
        <v>4.0000000000000001E-3</v>
      </c>
      <c r="C79" s="18">
        <v>7.4999999999999997E-3</v>
      </c>
      <c r="D79" s="80">
        <v>8.0000000000000002E-3</v>
      </c>
      <c r="E79" s="115">
        <v>0.27</v>
      </c>
      <c r="F79" s="69">
        <f t="shared" si="4"/>
        <v>33.75</v>
      </c>
      <c r="G79" s="73" t="s">
        <v>36</v>
      </c>
      <c r="H79" s="18">
        <v>1.2999999999999999E-3</v>
      </c>
      <c r="I79" s="83">
        <v>8.0000000000000002E-3</v>
      </c>
      <c r="J79" s="161">
        <v>2.3E-2</v>
      </c>
      <c r="K79" s="86">
        <f t="shared" si="5"/>
        <v>2.875</v>
      </c>
      <c r="L79" s="87" t="s">
        <v>36</v>
      </c>
      <c r="M79" s="96">
        <v>0.13</v>
      </c>
      <c r="N79" s="123">
        <v>0.33</v>
      </c>
      <c r="O79" s="84">
        <v>4.2999999999999997E-2</v>
      </c>
      <c r="P79" s="130">
        <v>2.5000000000000001E-2</v>
      </c>
      <c r="Q79" s="166"/>
      <c r="R79" s="20"/>
      <c r="S79" s="121">
        <v>8.5999999999999998E-4</v>
      </c>
      <c r="T79" s="103" t="s">
        <v>19</v>
      </c>
      <c r="U79" s="121">
        <v>1.1000000000000001E-3</v>
      </c>
      <c r="V79" s="121">
        <v>8.5999999999999998E-4</v>
      </c>
      <c r="W79" s="165">
        <v>9.3999999999999997E-4</v>
      </c>
    </row>
    <row r="80" spans="1:23" s="3" customFormat="1">
      <c r="A80" s="39" t="s">
        <v>54</v>
      </c>
      <c r="B80" s="18">
        <v>0.05</v>
      </c>
      <c r="C80" s="18">
        <v>4.2999999999999997E-2</v>
      </c>
      <c r="D80" s="80">
        <v>6.7000000000000002E-3</v>
      </c>
      <c r="E80" s="117">
        <v>6.7000000000000002E-3</v>
      </c>
      <c r="F80" s="69">
        <f t="shared" si="4"/>
        <v>1</v>
      </c>
      <c r="G80" s="73" t="s">
        <v>36</v>
      </c>
      <c r="H80" s="18">
        <v>6.7000000000000002E-3</v>
      </c>
      <c r="I80" s="83">
        <v>6.7000000000000002E-3</v>
      </c>
      <c r="J80" s="161">
        <v>6.7000000000000002E-3</v>
      </c>
      <c r="K80" s="86">
        <f t="shared" si="5"/>
        <v>1</v>
      </c>
      <c r="L80" s="87" t="s">
        <v>36</v>
      </c>
      <c r="M80" s="96">
        <v>5.0000000000000001E-3</v>
      </c>
      <c r="N80" s="123">
        <v>1.2E-2</v>
      </c>
      <c r="O80" s="84">
        <v>2E-3</v>
      </c>
      <c r="P80" s="130">
        <v>1.2E-2</v>
      </c>
      <c r="Q80" s="167" t="s">
        <v>19</v>
      </c>
      <c r="R80" s="97">
        <v>2.4000000000000001E-4</v>
      </c>
      <c r="S80" s="121">
        <v>2.1000000000000001E-4</v>
      </c>
      <c r="T80" s="98">
        <f t="shared" si="6"/>
        <v>0.875</v>
      </c>
      <c r="U80" s="121">
        <v>3.5E-4</v>
      </c>
      <c r="V80" s="121">
        <v>2.1000000000000001E-4</v>
      </c>
      <c r="W80" s="165">
        <v>3.5E-4</v>
      </c>
    </row>
    <row r="81" spans="1:23" s="3" customFormat="1" ht="13.5" thickBot="1">
      <c r="A81" s="59"/>
      <c r="B81" s="60"/>
      <c r="C81" s="60"/>
      <c r="D81" s="61"/>
      <c r="E81" s="61"/>
      <c r="F81" s="72"/>
      <c r="G81" s="62"/>
      <c r="H81" s="60"/>
      <c r="I81" s="60"/>
      <c r="J81" s="60"/>
      <c r="K81" s="60"/>
      <c r="L81" s="34"/>
      <c r="M81" s="63"/>
      <c r="N81" s="64"/>
      <c r="O81" s="65"/>
      <c r="P81" s="66"/>
      <c r="Q81" s="63"/>
      <c r="R81" s="65"/>
      <c r="S81" s="65"/>
      <c r="T81" s="65"/>
      <c r="U81" s="65"/>
      <c r="V81" s="65"/>
      <c r="W81" s="66"/>
    </row>
    <row r="82" spans="1:23" s="3" customFormat="1">
      <c r="A82" s="14" t="s">
        <v>89</v>
      </c>
      <c r="D82" s="11"/>
      <c r="E82" s="11"/>
      <c r="I82" s="11"/>
      <c r="J82" s="11"/>
      <c r="L82" s="5"/>
      <c r="M82" s="6"/>
      <c r="N82" s="6"/>
      <c r="O82" s="6"/>
      <c r="P82" s="6"/>
    </row>
    <row r="83" spans="1:23" s="3" customFormat="1">
      <c r="D83" s="11"/>
      <c r="E83" s="11"/>
      <c r="I83" s="11"/>
      <c r="J83" s="11"/>
      <c r="L83" s="5"/>
      <c r="M83" s="6"/>
      <c r="N83" s="6"/>
      <c r="O83" s="6"/>
      <c r="P83" s="6"/>
    </row>
  </sheetData>
  <mergeCells count="16">
    <mergeCell ref="G21:K21"/>
    <mergeCell ref="G53:K53"/>
    <mergeCell ref="G66:K66"/>
    <mergeCell ref="B21:F21"/>
    <mergeCell ref="B53:F53"/>
    <mergeCell ref="B66:F66"/>
    <mergeCell ref="Q64:U64"/>
    <mergeCell ref="V64:W64"/>
    <mergeCell ref="M65:P65"/>
    <mergeCell ref="M2:P2"/>
    <mergeCell ref="M52:P52"/>
    <mergeCell ref="A2:A3"/>
    <mergeCell ref="B3:F3"/>
    <mergeCell ref="G3:K3"/>
    <mergeCell ref="C20:F20"/>
    <mergeCell ref="H20:K20"/>
  </mergeCells>
  <phoneticPr fontId="0" type="noConversion"/>
  <conditionalFormatting sqref="F53 K53 F21:F37 F2:F19 K21:K37 K2:K19 F66:F65536 K66:K65536">
    <cfRule type="cellIs" dxfId="31" priority="51" operator="lessThan">
      <formula>1</formula>
    </cfRule>
  </conditionalFormatting>
  <conditionalFormatting sqref="T65">
    <cfRule type="cellIs" dxfId="30" priority="50" operator="lessThan">
      <formula>1</formula>
    </cfRule>
  </conditionalFormatting>
  <conditionalFormatting sqref="T67:T80">
    <cfRule type="cellIs" dxfId="29" priority="49" operator="lessThan">
      <formula>1</formula>
    </cfRule>
  </conditionalFormatting>
  <conditionalFormatting sqref="U65">
    <cfRule type="cellIs" dxfId="28" priority="45" operator="lessThan">
      <formula>1</formula>
    </cfRule>
  </conditionalFormatting>
  <conditionalFormatting sqref="W65">
    <cfRule type="cellIs" dxfId="27" priority="44" operator="lessThan">
      <formula>1</formula>
    </cfRule>
  </conditionalFormatting>
  <conditionalFormatting sqref="F52 K52">
    <cfRule type="cellIs" dxfId="26" priority="43" operator="lessThan">
      <formula>1</formula>
    </cfRule>
  </conditionalFormatting>
  <conditionalFormatting sqref="N21">
    <cfRule type="cellIs" dxfId="25" priority="23" operator="lessThan">
      <formula>1</formula>
    </cfRule>
  </conditionalFormatting>
  <conditionalFormatting sqref="P37">
    <cfRule type="cellIs" dxfId="24" priority="20" operator="lessThan">
      <formula>1</formula>
    </cfRule>
  </conditionalFormatting>
  <conditionalFormatting sqref="F38:F51">
    <cfRule type="cellIs" dxfId="23" priority="29" operator="lessThan">
      <formula>1</formula>
    </cfRule>
  </conditionalFormatting>
  <conditionalFormatting sqref="E2">
    <cfRule type="cellIs" dxfId="22" priority="27" operator="lessThan">
      <formula>1</formula>
    </cfRule>
  </conditionalFormatting>
  <conditionalFormatting sqref="N53">
    <cfRule type="cellIs" dxfId="21" priority="19" operator="lessThan">
      <formula>1</formula>
    </cfRule>
  </conditionalFormatting>
  <conditionalFormatting sqref="P53">
    <cfRule type="cellIs" dxfId="20" priority="18" operator="lessThan">
      <formula>1</formula>
    </cfRule>
  </conditionalFormatting>
  <conditionalFormatting sqref="V66:W66">
    <cfRule type="cellIs" dxfId="19" priority="13" operator="lessThan">
      <formula>1</formula>
    </cfRule>
  </conditionalFormatting>
  <conditionalFormatting sqref="J2">
    <cfRule type="cellIs" dxfId="18" priority="26" operator="lessThan">
      <formula>1</formula>
    </cfRule>
  </conditionalFormatting>
  <conditionalFormatting sqref="N3">
    <cfRule type="cellIs" dxfId="17" priority="25" operator="lessThan">
      <formula>1</formula>
    </cfRule>
  </conditionalFormatting>
  <conditionalFormatting sqref="P3">
    <cfRule type="cellIs" dxfId="16" priority="24" operator="lessThan">
      <formula>1</formula>
    </cfRule>
  </conditionalFormatting>
  <conditionalFormatting sqref="P21">
    <cfRule type="cellIs" dxfId="15" priority="22" operator="lessThan">
      <formula>1</formula>
    </cfRule>
  </conditionalFormatting>
  <conditionalFormatting sqref="N37">
    <cfRule type="cellIs" dxfId="14" priority="21" operator="lessThan">
      <formula>1</formula>
    </cfRule>
  </conditionalFormatting>
  <conditionalFormatting sqref="N66">
    <cfRule type="cellIs" dxfId="13" priority="17" operator="lessThan">
      <formula>1</formula>
    </cfRule>
  </conditionalFormatting>
  <conditionalFormatting sqref="P66">
    <cfRule type="cellIs" dxfId="12" priority="16" operator="lessThan">
      <formula>1</formula>
    </cfRule>
  </conditionalFormatting>
  <conditionalFormatting sqref="S66">
    <cfRule type="cellIs" dxfId="11" priority="12" operator="lessThan">
      <formula>1</formula>
    </cfRule>
  </conditionalFormatting>
  <conditionalFormatting sqref="J52">
    <cfRule type="cellIs" dxfId="10" priority="11" operator="lessThan">
      <formula>1</formula>
    </cfRule>
  </conditionalFormatting>
  <conditionalFormatting sqref="E52">
    <cfRule type="cellIs" dxfId="9" priority="10" operator="lessThan">
      <formula>1</formula>
    </cfRule>
  </conditionalFormatting>
  <conditionalFormatting sqref="F65">
    <cfRule type="cellIs" dxfId="8" priority="9" operator="lessThan">
      <formula>1</formula>
    </cfRule>
  </conditionalFormatting>
  <conditionalFormatting sqref="E65">
    <cfRule type="cellIs" dxfId="7" priority="8" operator="lessThan">
      <formula>1</formula>
    </cfRule>
  </conditionalFormatting>
  <conditionalFormatting sqref="K65">
    <cfRule type="cellIs" dxfId="6" priority="7" operator="lessThan">
      <formula>1</formula>
    </cfRule>
  </conditionalFormatting>
  <conditionalFormatting sqref="J65">
    <cfRule type="cellIs" dxfId="5" priority="6" operator="lessThan">
      <formula>1</formula>
    </cfRule>
  </conditionalFormatting>
  <conditionalFormatting sqref="U66">
    <cfRule type="cellIs" dxfId="4" priority="5" operator="lessThan">
      <formula>1</formula>
    </cfRule>
  </conditionalFormatting>
  <conditionalFormatting sqref="K38:K45 K47:K48">
    <cfRule type="cellIs" dxfId="3" priority="4" operator="lessThan">
      <formula>1</formula>
    </cfRule>
  </conditionalFormatting>
  <conditionalFormatting sqref="K50:K51">
    <cfRule type="cellIs" dxfId="2" priority="3" operator="lessThan">
      <formula>1</formula>
    </cfRule>
  </conditionalFormatting>
  <conditionalFormatting sqref="K49">
    <cfRule type="cellIs" dxfId="1" priority="2" operator="lessThan">
      <formula>1</formula>
    </cfRule>
  </conditionalFormatting>
  <conditionalFormatting sqref="K46">
    <cfRule type="cellIs" dxfId="0" priority="1" operator="lessThan">
      <formula>1</formula>
    </cfRule>
  </conditionalFormatting>
  <printOptions horizontalCentered="1" verticalCentered="1"/>
  <pageMargins left="0.25" right="0.25" top="0.25" bottom="0.25" header="0.3" footer="0.3"/>
  <pageSetup paperSize="256" scale="55" fitToHeight="2" orientation="landscape" r:id="rId1"/>
  <rowBreaks count="1" manualBreakCount="1">
    <brk id="5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Sheet1!Print_Area</vt:lpstr>
      <vt:lpstr>Sheet1!Print_Titles</vt:lpstr>
    </vt:vector>
  </TitlesOfParts>
  <Company>URS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Tim</dc:creator>
  <cp:lastModifiedBy>jmagnusson</cp:lastModifiedBy>
  <cp:lastPrinted>2012-12-21T20:03:03Z</cp:lastPrinted>
  <dcterms:created xsi:type="dcterms:W3CDTF">2011-02-22T17:55:08Z</dcterms:created>
  <dcterms:modified xsi:type="dcterms:W3CDTF">2013-01-16T15:00:03Z</dcterms:modified>
</cp:coreProperties>
</file>