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IBO\Laws\"/>
    </mc:Choice>
  </mc:AlternateContent>
  <bookViews>
    <workbookView xWindow="0" yWindow="0" windowWidth="28800" windowHeight="12435"/>
  </bookViews>
  <sheets>
    <sheet name="CISWI Compare Rev 12-12" sheetId="2" r:id="rId1"/>
  </sheets>
  <calcPr calcId="152511" concurrentCalc="0"/>
</workbook>
</file>

<file path=xl/calcChain.xml><?xml version="1.0" encoding="utf-8"?>
<calcChain xmlns="http://schemas.openxmlformats.org/spreadsheetml/2006/main">
  <c r="X28" i="2" l="1"/>
  <c r="P28" i="2"/>
  <c r="O28" i="2"/>
  <c r="N28" i="2"/>
  <c r="F28" i="2"/>
  <c r="X35" i="2"/>
  <c r="X34" i="2"/>
  <c r="X33" i="2"/>
  <c r="X32" i="2"/>
  <c r="X31" i="2"/>
  <c r="X30" i="2"/>
  <c r="X27" i="2"/>
  <c r="X26" i="2"/>
  <c r="X25" i="2"/>
  <c r="X24" i="2"/>
  <c r="X17" i="2"/>
  <c r="X16" i="2"/>
  <c r="X15" i="2"/>
  <c r="X14" i="2"/>
  <c r="X13" i="2"/>
  <c r="X12" i="2"/>
  <c r="X10" i="2"/>
  <c r="X9" i="2"/>
  <c r="X8" i="2"/>
  <c r="X7" i="2"/>
  <c r="X6" i="2"/>
  <c r="T35" i="2"/>
  <c r="T34" i="2"/>
  <c r="T33" i="2"/>
  <c r="T32" i="2"/>
  <c r="T31" i="2"/>
  <c r="T30" i="2"/>
  <c r="T27" i="2"/>
  <c r="T26" i="2"/>
  <c r="T25" i="2"/>
  <c r="P35" i="2"/>
  <c r="N35" i="2"/>
  <c r="N34" i="2"/>
  <c r="P33" i="2"/>
  <c r="N33" i="2"/>
  <c r="P32" i="2"/>
  <c r="N32" i="2"/>
  <c r="P31" i="2"/>
  <c r="N31" i="2"/>
  <c r="P30" i="2"/>
  <c r="N30" i="2"/>
  <c r="P27" i="2"/>
  <c r="N27" i="2"/>
  <c r="P26" i="2"/>
  <c r="O26" i="2"/>
  <c r="N26" i="2"/>
  <c r="P25" i="2"/>
  <c r="O25" i="2"/>
  <c r="N25" i="2"/>
  <c r="P24" i="2"/>
  <c r="O24" i="2"/>
  <c r="N24" i="2"/>
  <c r="F35" i="2"/>
  <c r="F34" i="2"/>
  <c r="F33" i="2"/>
  <c r="F32" i="2"/>
  <c r="F31" i="2"/>
  <c r="F30" i="2"/>
  <c r="F27" i="2"/>
  <c r="F26" i="2"/>
  <c r="F25" i="2"/>
  <c r="F24" i="2"/>
  <c r="T17" i="2"/>
  <c r="T16" i="2"/>
  <c r="T15" i="2"/>
  <c r="T14" i="2"/>
  <c r="T13" i="2"/>
  <c r="T12" i="2"/>
  <c r="T9" i="2"/>
  <c r="T8" i="2"/>
  <c r="T7" i="2"/>
  <c r="P17" i="2"/>
  <c r="N17" i="2"/>
  <c r="P16" i="2"/>
  <c r="N16" i="2"/>
  <c r="P15" i="2"/>
  <c r="N15" i="2"/>
  <c r="P14" i="2"/>
  <c r="N14" i="2"/>
  <c r="P13" i="2"/>
  <c r="N13" i="2"/>
  <c r="P12" i="2"/>
  <c r="N12" i="2"/>
  <c r="P10" i="2"/>
  <c r="O10" i="2"/>
  <c r="N10" i="2"/>
  <c r="P9" i="2"/>
  <c r="N9" i="2"/>
  <c r="P8" i="2"/>
  <c r="O8" i="2"/>
  <c r="N8" i="2"/>
  <c r="P7" i="2"/>
  <c r="O7" i="2"/>
  <c r="N7" i="2"/>
  <c r="F17" i="2"/>
  <c r="F16" i="2"/>
  <c r="F15" i="2"/>
  <c r="F14" i="2"/>
  <c r="F13" i="2"/>
  <c r="F12" i="2"/>
  <c r="F10" i="2"/>
  <c r="F9" i="2"/>
  <c r="F8" i="2"/>
  <c r="F7" i="2"/>
  <c r="P6" i="2"/>
  <c r="O6" i="2"/>
  <c r="N6" i="2"/>
  <c r="F6" i="2"/>
  <c r="I35" i="2"/>
  <c r="O35" i="2"/>
  <c r="I34" i="2"/>
  <c r="O34" i="2"/>
  <c r="I27" i="2"/>
  <c r="O27" i="2"/>
  <c r="I30" i="2"/>
  <c r="O30" i="2"/>
  <c r="I31" i="2"/>
  <c r="O31" i="2"/>
  <c r="I32" i="2"/>
  <c r="O32" i="2"/>
  <c r="I33" i="2"/>
  <c r="O33" i="2"/>
  <c r="I17" i="2"/>
  <c r="O17" i="2"/>
  <c r="I16" i="2"/>
  <c r="O16" i="2"/>
  <c r="I9" i="2"/>
  <c r="O9" i="2"/>
  <c r="I12" i="2"/>
  <c r="O12" i="2"/>
  <c r="I13" i="2"/>
  <c r="O13" i="2"/>
  <c r="I14" i="2"/>
  <c r="O14" i="2"/>
  <c r="I15" i="2"/>
  <c r="O15" i="2"/>
</calcChain>
</file>

<file path=xl/sharedStrings.xml><?xml version="1.0" encoding="utf-8"?>
<sst xmlns="http://schemas.openxmlformats.org/spreadsheetml/2006/main" count="221" uniqueCount="58">
  <si>
    <t>Incinerators</t>
  </si>
  <si>
    <t>(2000 CISWI limit)</t>
  </si>
  <si>
    <t>Final</t>
  </si>
  <si>
    <t>Biomass</t>
  </si>
  <si>
    <t>Coal</t>
  </si>
  <si>
    <t>Liq/Gas</t>
  </si>
  <si>
    <t>HCl (ppmv)</t>
  </si>
  <si>
    <t>no limit</t>
  </si>
  <si>
    <t>CO (ppmv)</t>
  </si>
  <si>
    <t xml:space="preserve">Pb (mg/dscm) </t>
  </si>
  <si>
    <t>0 .041</t>
  </si>
  <si>
    <t>Cd (mg/dscm)</t>
  </si>
  <si>
    <t>0 .0045</t>
  </si>
  <si>
    <t xml:space="preserve">Hg (mg/dscm) </t>
  </si>
  <si>
    <t>0 .014</t>
  </si>
  <si>
    <t>PM filterable (mg/dscm)</t>
  </si>
  <si>
    <t>Dioxin/Furans TEQ (ng/dscm)</t>
  </si>
  <si>
    <t>0 .41</t>
  </si>
  <si>
    <t>Opacity (%)</t>
  </si>
  <si>
    <t>ppmv = parts per million by volume.</t>
  </si>
  <si>
    <t>mg/dscm = milligrams per dry standard cubic meter.</t>
  </si>
  <si>
    <t>ng/dscm = nanograms per dry standard cubic meter.</t>
  </si>
  <si>
    <t>Pb (mg/dscm)</t>
  </si>
  <si>
    <t>Hg (mg/dscm)</t>
  </si>
  <si>
    <t>PM- filterable (mg/dscm)</t>
  </si>
  <si>
    <t xml:space="preserve">Opacity (%) </t>
  </si>
  <si>
    <t>Dioxin/Furans total (ng/dscm)  OR</t>
  </si>
  <si>
    <t>Dioxin/Furans Total (ng/dscm)   OR</t>
  </si>
  <si>
    <t>6/4/10 FR Proposed</t>
  </si>
  <si>
    <t>3/21/11 FR Final</t>
  </si>
  <si>
    <t>12/2/11 Pre-Pub</t>
  </si>
  <si>
    <t>--</t>
  </si>
  <si>
    <t>9%/273%</t>
  </si>
  <si>
    <t>--/256%</t>
  </si>
  <si>
    <t>40 CFR 60, Subpart DDDD</t>
  </si>
  <si>
    <t>40 CFR 60, Subpart CCCC</t>
  </si>
  <si>
    <t>Energy Recovery Units</t>
  </si>
  <si>
    <t>Waste-Burning Kilns</t>
  </si>
  <si>
    <t>Small, Remote Incinerators</t>
  </si>
  <si>
    <t>Burn-Off Ovens</t>
  </si>
  <si>
    <t>Fugitive Ash (% Visible Emissions)</t>
  </si>
  <si>
    <t>Values presented are from preamble tables.</t>
  </si>
  <si>
    <t>Comparision of Proposed, Final, and Reproposed Emission Limits for Existing CISWI Units</t>
  </si>
  <si>
    <t>Comparision of Proposed, Final, and Reproposed Emission Limits for New CISWI Units</t>
  </si>
  <si>
    <t>% Increase (3/11 vs 12/12)</t>
  </si>
  <si>
    <t>12/21/12 Pre-Pub</t>
  </si>
  <si>
    <t>12/12 Pre-Pub</t>
  </si>
  <si>
    <t>110/790</t>
  </si>
  <si>
    <t>90/190</t>
  </si>
  <si>
    <r>
      <t>Pollutant (units)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5"/>
        <rFont val="Arial"/>
        <family val="2"/>
      </rPr>
      <t>1</t>
    </r>
  </si>
  <si>
    <r>
      <t>NO</t>
    </r>
    <r>
      <rPr>
        <sz val="5"/>
        <rFont val="Times New Roman"/>
        <family val="1"/>
      </rPr>
      <t xml:space="preserve">X </t>
    </r>
    <r>
      <rPr>
        <sz val="8"/>
        <rFont val="Arial"/>
        <family val="2"/>
      </rPr>
      <t xml:space="preserve">(ppmv) </t>
    </r>
  </si>
  <si>
    <r>
      <t>SO</t>
    </r>
    <r>
      <rPr>
        <sz val="5"/>
        <rFont val="Times New Roman"/>
        <family val="1"/>
      </rPr>
      <t xml:space="preserve">2 </t>
    </r>
    <r>
      <rPr>
        <sz val="8"/>
        <rFont val="Arial"/>
        <family val="2"/>
      </rPr>
      <t xml:space="preserve">(ppmv) </t>
    </r>
  </si>
  <si>
    <r>
      <t xml:space="preserve">Pollutant (units) </t>
    </r>
    <r>
      <rPr>
        <vertAlign val="superscript"/>
        <sz val="5"/>
        <rFont val="Arial"/>
        <family val="2"/>
      </rPr>
      <t xml:space="preserve">1 </t>
    </r>
  </si>
  <si>
    <r>
      <t>NO</t>
    </r>
    <r>
      <rPr>
        <sz val="5"/>
        <rFont val="Times New Roman"/>
        <family val="1"/>
      </rPr>
      <t xml:space="preserve">X </t>
    </r>
    <r>
      <rPr>
        <sz val="8"/>
        <rFont val="Arial"/>
        <family val="2"/>
      </rPr>
      <t>(ppmv)</t>
    </r>
  </si>
  <si>
    <r>
      <t>SO</t>
    </r>
    <r>
      <rPr>
        <sz val="5"/>
        <rFont val="Times New Roman"/>
        <family val="1"/>
      </rPr>
      <t xml:space="preserve">2 </t>
    </r>
    <r>
      <rPr>
        <sz val="8"/>
        <rFont val="Arial"/>
        <family val="2"/>
      </rPr>
      <t>(ppmv)</t>
    </r>
  </si>
  <si>
    <r>
      <t xml:space="preserve">1 </t>
    </r>
    <r>
      <rPr>
        <sz val="8"/>
        <rFont val="Arial"/>
        <family val="2"/>
      </rPr>
      <t>All emission limits are measured at 7% oxygen.</t>
    </r>
  </si>
  <si>
    <t>CO for Waste Burning Kilns: Existing Units: 110 is for long kilns and 790  is for preheater/precalciner kilns.</t>
  </si>
  <si>
    <t>CO for Waste Burning Kilns: New Units: 90 is for long kilns and 190 is for preheater/precalciner kilns.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</si>
</sst>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0.000"/>
    <numFmt numFmtId="167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5"/>
      <name val="Arial"/>
      <family val="2"/>
    </font>
    <font>
      <b/>
      <sz val="8"/>
      <name val="Arial"/>
      <family val="2"/>
    </font>
    <font>
      <sz val="5"/>
      <name val="Times New Roman"/>
      <family val="1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NumberFormat="1" applyFont="1" applyFill="1"/>
    <xf numFmtId="0" fontId="2" fillId="0" borderId="0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9" fontId="3" fillId="0" borderId="2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9" fontId="3" fillId="0" borderId="20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1" xfId="0" quotePrefix="1" applyNumberFormat="1" applyFont="1" applyFill="1" applyBorder="1" applyAlignment="1">
      <alignment horizontal="center" vertical="center" wrapText="1"/>
    </xf>
    <xf numFmtId="9" fontId="3" fillId="0" borderId="15" xfId="0" quotePrefix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9" fontId="3" fillId="0" borderId="26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9" fontId="3" fillId="0" borderId="25" xfId="0" applyNumberFormat="1" applyFont="1" applyFill="1" applyBorder="1" applyAlignment="1">
      <alignment horizontal="center" vertical="center" wrapText="1"/>
    </xf>
    <xf numFmtId="9" fontId="3" fillId="0" borderId="28" xfId="0" applyNumberFormat="1" applyFont="1" applyFill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/>
    </xf>
    <xf numFmtId="166" fontId="3" fillId="0" borderId="25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1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3"/>
  <sheetViews>
    <sheetView tabSelected="1" topLeftCell="A6" workbookViewId="0">
      <selection activeCell="G2" sqref="G2"/>
    </sheetView>
  </sheetViews>
  <sheetFormatPr defaultRowHeight="15" x14ac:dyDescent="0.25"/>
  <cols>
    <col min="1" max="1" width="23" style="7" customWidth="1"/>
    <col min="2" max="2" width="11.85546875" style="7" customWidth="1"/>
    <col min="3" max="3" width="7.5703125" style="7" bestFit="1" customWidth="1"/>
    <col min="4" max="4" width="6.5703125" style="7" bestFit="1" customWidth="1"/>
    <col min="5" max="5" width="6.5703125" style="7" customWidth="1"/>
    <col min="6" max="6" width="9" style="7" customWidth="1"/>
    <col min="7" max="7" width="7.5703125" style="7" bestFit="1" customWidth="1"/>
    <col min="8" max="8" width="6.85546875" style="7" bestFit="1" customWidth="1"/>
    <col min="9" max="9" width="7.140625" style="7" customWidth="1"/>
    <col min="10" max="10" width="6.5703125" style="7" bestFit="1" customWidth="1"/>
    <col min="11" max="11" width="7.42578125" style="8" customWidth="1"/>
    <col min="12" max="12" width="6.5703125" style="8" customWidth="1"/>
    <col min="13" max="13" width="6.5703125" style="7" customWidth="1"/>
    <col min="14" max="14" width="6.85546875" style="7" bestFit="1" customWidth="1"/>
    <col min="15" max="16" width="6.7109375" style="7" bestFit="1" customWidth="1"/>
    <col min="17" max="17" width="7.5703125" style="7" bestFit="1" customWidth="1"/>
    <col min="18" max="18" width="6.5703125" style="7" bestFit="1" customWidth="1"/>
    <col min="19" max="19" width="7.85546875" style="7" customWidth="1"/>
    <col min="20" max="20" width="8.85546875" style="7" bestFit="1" customWidth="1"/>
    <col min="21" max="21" width="7.5703125" style="7" bestFit="1" customWidth="1"/>
    <col min="22" max="22" width="8.7109375" style="7" customWidth="1"/>
    <col min="23" max="23" width="7.5703125" style="7" customWidth="1"/>
    <col min="24" max="24" width="8.85546875" style="7" bestFit="1" customWidth="1"/>
    <col min="25" max="25" width="7.5703125" style="7" bestFit="1" customWidth="1"/>
    <col min="26" max="27" width="6.42578125" style="7" bestFit="1" customWidth="1"/>
    <col min="28" max="28" width="7.5703125" style="9" bestFit="1" customWidth="1"/>
    <col min="29" max="16384" width="9.140625" style="7"/>
  </cols>
  <sheetData>
    <row r="1" spans="1:28" x14ac:dyDescent="0.25">
      <c r="A1" s="6" t="s">
        <v>42</v>
      </c>
    </row>
    <row r="2" spans="1:28" ht="15.75" thickBot="1" x14ac:dyDescent="0.3">
      <c r="A2" s="6" t="s">
        <v>34</v>
      </c>
    </row>
    <row r="3" spans="1:28" s="12" customFormat="1" ht="15" customHeight="1" thickTop="1" x14ac:dyDescent="0.25">
      <c r="A3" s="82" t="s">
        <v>49</v>
      </c>
      <c r="B3" s="10" t="s">
        <v>0</v>
      </c>
      <c r="C3" s="84" t="s">
        <v>0</v>
      </c>
      <c r="D3" s="85"/>
      <c r="E3" s="85"/>
      <c r="F3" s="86"/>
      <c r="G3" s="92" t="s">
        <v>36</v>
      </c>
      <c r="H3" s="93"/>
      <c r="I3" s="93"/>
      <c r="J3" s="93"/>
      <c r="K3" s="93"/>
      <c r="L3" s="93"/>
      <c r="M3" s="93"/>
      <c r="N3" s="93"/>
      <c r="O3" s="93"/>
      <c r="P3" s="94"/>
      <c r="Q3" s="87" t="s">
        <v>37</v>
      </c>
      <c r="R3" s="88"/>
      <c r="S3" s="88"/>
      <c r="T3" s="89"/>
      <c r="U3" s="95" t="s">
        <v>38</v>
      </c>
      <c r="V3" s="88"/>
      <c r="W3" s="88"/>
      <c r="X3" s="96"/>
      <c r="Y3" s="93" t="s">
        <v>39</v>
      </c>
      <c r="Z3" s="93"/>
      <c r="AA3" s="94"/>
      <c r="AB3" s="11"/>
    </row>
    <row r="4" spans="1:28" s="20" customFormat="1" ht="36.75" customHeight="1" x14ac:dyDescent="0.25">
      <c r="A4" s="83"/>
      <c r="B4" s="13" t="s">
        <v>1</v>
      </c>
      <c r="C4" s="14" t="s">
        <v>28</v>
      </c>
      <c r="D4" s="15" t="s">
        <v>29</v>
      </c>
      <c r="E4" s="15" t="s">
        <v>46</v>
      </c>
      <c r="F4" s="16" t="s">
        <v>44</v>
      </c>
      <c r="G4" s="17" t="s">
        <v>28</v>
      </c>
      <c r="H4" s="90" t="s">
        <v>29</v>
      </c>
      <c r="I4" s="90"/>
      <c r="J4" s="90"/>
      <c r="K4" s="79" t="s">
        <v>45</v>
      </c>
      <c r="L4" s="80"/>
      <c r="M4" s="81"/>
      <c r="N4" s="90" t="s">
        <v>44</v>
      </c>
      <c r="O4" s="90"/>
      <c r="P4" s="91"/>
      <c r="Q4" s="14" t="s">
        <v>28</v>
      </c>
      <c r="R4" s="15" t="s">
        <v>29</v>
      </c>
      <c r="S4" s="15" t="s">
        <v>46</v>
      </c>
      <c r="T4" s="16" t="s">
        <v>44</v>
      </c>
      <c r="U4" s="17" t="s">
        <v>28</v>
      </c>
      <c r="V4" s="15" t="s">
        <v>29</v>
      </c>
      <c r="W4" s="15" t="s">
        <v>46</v>
      </c>
      <c r="X4" s="16" t="s">
        <v>44</v>
      </c>
      <c r="Y4" s="17" t="s">
        <v>28</v>
      </c>
      <c r="Z4" s="15" t="s">
        <v>29</v>
      </c>
      <c r="AA4" s="18" t="s">
        <v>46</v>
      </c>
      <c r="AB4" s="19"/>
    </row>
    <row r="5" spans="1:28" s="12" customFormat="1" ht="15" customHeight="1" x14ac:dyDescent="0.25">
      <c r="A5" s="21"/>
      <c r="B5" s="22"/>
      <c r="C5" s="23"/>
      <c r="D5" s="24"/>
      <c r="E5" s="24"/>
      <c r="F5" s="25"/>
      <c r="G5" s="26"/>
      <c r="H5" s="1" t="s">
        <v>3</v>
      </c>
      <c r="I5" s="1" t="s">
        <v>4</v>
      </c>
      <c r="J5" s="1" t="s">
        <v>5</v>
      </c>
      <c r="K5" s="27" t="s">
        <v>3</v>
      </c>
      <c r="L5" s="27" t="s">
        <v>4</v>
      </c>
      <c r="M5" s="1" t="s">
        <v>5</v>
      </c>
      <c r="N5" s="1" t="s">
        <v>3</v>
      </c>
      <c r="O5" s="1" t="s">
        <v>4</v>
      </c>
      <c r="P5" s="28" t="s">
        <v>5</v>
      </c>
      <c r="Q5" s="23"/>
      <c r="R5" s="24"/>
      <c r="S5" s="24"/>
      <c r="T5" s="25"/>
      <c r="U5" s="26"/>
      <c r="V5" s="24"/>
      <c r="W5" s="24"/>
      <c r="X5" s="29"/>
      <c r="Y5" s="23"/>
      <c r="Z5" s="24"/>
      <c r="AA5" s="30"/>
      <c r="AB5" s="31"/>
    </row>
    <row r="6" spans="1:28" x14ac:dyDescent="0.25">
      <c r="A6" s="32" t="s">
        <v>8</v>
      </c>
      <c r="B6" s="33">
        <v>157</v>
      </c>
      <c r="C6" s="34">
        <v>2.2000000000000002</v>
      </c>
      <c r="D6" s="1">
        <v>36</v>
      </c>
      <c r="E6" s="1">
        <v>17</v>
      </c>
      <c r="F6" s="35">
        <f>IF(((E6-D6)/D6)=0,"--",((E6-D6)/D6))</f>
        <v>-0.52777777777777779</v>
      </c>
      <c r="G6" s="36">
        <v>150</v>
      </c>
      <c r="H6" s="1">
        <v>490</v>
      </c>
      <c r="I6" s="1">
        <v>59</v>
      </c>
      <c r="J6" s="1">
        <v>36</v>
      </c>
      <c r="K6" s="27">
        <v>260</v>
      </c>
      <c r="L6" s="27">
        <v>95</v>
      </c>
      <c r="M6" s="1">
        <v>35</v>
      </c>
      <c r="N6" s="37">
        <f>IF(((K6-H6)/H6)=0,"--",((K6-H6)/H6))</f>
        <v>-0.46938775510204084</v>
      </c>
      <c r="O6" s="37">
        <f>IF(((L6-I6)/I6)=0,"--",((L6-I6)/I6))</f>
        <v>0.61016949152542377</v>
      </c>
      <c r="P6" s="38">
        <f>IF(((M6-J6)/J6)=0,"--",((M6-J6)/J6))</f>
        <v>-2.7777777777777776E-2</v>
      </c>
      <c r="Q6" s="34">
        <v>710</v>
      </c>
      <c r="R6" s="1">
        <v>110</v>
      </c>
      <c r="S6" s="1" t="s">
        <v>47</v>
      </c>
      <c r="T6" s="39" t="s">
        <v>32</v>
      </c>
      <c r="U6" s="36">
        <v>78</v>
      </c>
      <c r="V6" s="1">
        <v>20</v>
      </c>
      <c r="W6" s="1">
        <v>64</v>
      </c>
      <c r="X6" s="38">
        <f>IF(((W6-V6)/V6)=0,"--",((W6-V6)/V6))</f>
        <v>2.2000000000000002</v>
      </c>
      <c r="Y6" s="34">
        <v>80</v>
      </c>
      <c r="Z6" s="1" t="s">
        <v>7</v>
      </c>
      <c r="AA6" s="28" t="s">
        <v>7</v>
      </c>
      <c r="AB6" s="40"/>
    </row>
    <row r="7" spans="1:28" x14ac:dyDescent="0.25">
      <c r="A7" s="32" t="s">
        <v>50</v>
      </c>
      <c r="B7" s="33">
        <v>388</v>
      </c>
      <c r="C7" s="34">
        <v>34</v>
      </c>
      <c r="D7" s="1">
        <v>53</v>
      </c>
      <c r="E7" s="1">
        <v>53</v>
      </c>
      <c r="F7" s="35" t="str">
        <f t="shared" ref="F7:F17" si="0">IF(((E7-D7)/D7)=0,"--",((E7-D7)/D7))</f>
        <v>--</v>
      </c>
      <c r="G7" s="36">
        <v>130</v>
      </c>
      <c r="H7" s="1">
        <v>290</v>
      </c>
      <c r="I7" s="1">
        <v>340</v>
      </c>
      <c r="J7" s="1">
        <v>76</v>
      </c>
      <c r="K7" s="27">
        <v>290</v>
      </c>
      <c r="L7" s="27">
        <v>340</v>
      </c>
      <c r="M7" s="1">
        <v>76</v>
      </c>
      <c r="N7" s="37" t="str">
        <f t="shared" ref="N7:N17" si="1">IF(((K7-H7)/H7)=0,"--",((K7-H7)/H7))</f>
        <v>--</v>
      </c>
      <c r="O7" s="37" t="str">
        <f t="shared" ref="O7:O17" si="2">IF(((L7-I7)/I7)=0,"--",((L7-I7)/I7))</f>
        <v>--</v>
      </c>
      <c r="P7" s="38" t="str">
        <f t="shared" ref="P7:P17" si="3">IF(((M7-J7)/J7)=0,"--",((M7-J7)/J7))</f>
        <v>--</v>
      </c>
      <c r="Q7" s="34">
        <v>1100</v>
      </c>
      <c r="R7" s="1">
        <v>540</v>
      </c>
      <c r="S7" s="1">
        <v>630</v>
      </c>
      <c r="T7" s="35">
        <f>IF(((S7-R7)/R7)=0,"--",((S7-R7)/R7))</f>
        <v>0.16666666666666666</v>
      </c>
      <c r="U7" s="36">
        <v>210</v>
      </c>
      <c r="V7" s="1">
        <v>240</v>
      </c>
      <c r="W7" s="1">
        <v>190</v>
      </c>
      <c r="X7" s="38">
        <f>IF(((W7-V7)/V7)=0,"--",((W7-V7)/V7))</f>
        <v>-0.20833333333333334</v>
      </c>
      <c r="Y7" s="34">
        <v>120</v>
      </c>
      <c r="Z7" s="1" t="s">
        <v>7</v>
      </c>
      <c r="AA7" s="28" t="s">
        <v>7</v>
      </c>
      <c r="AB7" s="40"/>
    </row>
    <row r="8" spans="1:28" x14ac:dyDescent="0.25">
      <c r="A8" s="32" t="s">
        <v>51</v>
      </c>
      <c r="B8" s="33">
        <v>20</v>
      </c>
      <c r="C8" s="34">
        <v>2.5</v>
      </c>
      <c r="D8" s="1">
        <v>11</v>
      </c>
      <c r="E8" s="1">
        <v>11</v>
      </c>
      <c r="F8" s="35" t="str">
        <f t="shared" si="0"/>
        <v>--</v>
      </c>
      <c r="G8" s="36">
        <v>4.0999999999999996</v>
      </c>
      <c r="H8" s="1">
        <v>6.2</v>
      </c>
      <c r="I8" s="1">
        <v>650</v>
      </c>
      <c r="J8" s="1">
        <v>720</v>
      </c>
      <c r="K8" s="27">
        <v>7.3</v>
      </c>
      <c r="L8" s="27">
        <v>650</v>
      </c>
      <c r="M8" s="1">
        <v>720</v>
      </c>
      <c r="N8" s="37">
        <f t="shared" si="1"/>
        <v>0.1774193548387096</v>
      </c>
      <c r="O8" s="37" t="str">
        <f t="shared" si="2"/>
        <v>--</v>
      </c>
      <c r="P8" s="38" t="str">
        <f t="shared" si="3"/>
        <v>--</v>
      </c>
      <c r="Q8" s="34">
        <v>410</v>
      </c>
      <c r="R8" s="1">
        <v>38</v>
      </c>
      <c r="S8" s="1">
        <v>600</v>
      </c>
      <c r="T8" s="35">
        <f t="shared" ref="T8:T17" si="4">IF(((S8-R8)/R8)=0,"--",((S8-R8)/R8))</f>
        <v>14.789473684210526</v>
      </c>
      <c r="U8" s="36">
        <v>44</v>
      </c>
      <c r="V8" s="1">
        <v>420</v>
      </c>
      <c r="W8" s="1">
        <v>150</v>
      </c>
      <c r="X8" s="38">
        <f>IF(((W8-V8)/V8)=0,"--",((W8-V8)/V8))</f>
        <v>-0.6428571428571429</v>
      </c>
      <c r="Y8" s="34">
        <v>11</v>
      </c>
      <c r="Z8" s="1" t="s">
        <v>7</v>
      </c>
      <c r="AA8" s="28" t="s">
        <v>7</v>
      </c>
      <c r="AB8" s="40"/>
    </row>
    <row r="9" spans="1:28" x14ac:dyDescent="0.25">
      <c r="A9" s="32" t="s">
        <v>15</v>
      </c>
      <c r="B9" s="33">
        <v>70</v>
      </c>
      <c r="C9" s="34">
        <v>13</v>
      </c>
      <c r="D9" s="1">
        <v>34</v>
      </c>
      <c r="E9" s="1">
        <v>34</v>
      </c>
      <c r="F9" s="35" t="str">
        <f t="shared" si="0"/>
        <v>--</v>
      </c>
      <c r="G9" s="36">
        <v>9.1999999999999993</v>
      </c>
      <c r="H9" s="1">
        <v>250</v>
      </c>
      <c r="I9" s="1">
        <f>H9</f>
        <v>250</v>
      </c>
      <c r="J9" s="1">
        <v>110</v>
      </c>
      <c r="K9" s="27">
        <v>11</v>
      </c>
      <c r="L9" s="27">
        <v>160</v>
      </c>
      <c r="M9" s="1">
        <v>110</v>
      </c>
      <c r="N9" s="37">
        <f t="shared" si="1"/>
        <v>-0.95599999999999996</v>
      </c>
      <c r="O9" s="37">
        <f t="shared" si="2"/>
        <v>-0.36</v>
      </c>
      <c r="P9" s="38" t="str">
        <f t="shared" si="3"/>
        <v>--</v>
      </c>
      <c r="Q9" s="34">
        <v>60</v>
      </c>
      <c r="R9" s="1">
        <v>6.2</v>
      </c>
      <c r="S9" s="1">
        <v>4.5999999999999996</v>
      </c>
      <c r="T9" s="35">
        <f t="shared" si="4"/>
        <v>-0.25806451612903236</v>
      </c>
      <c r="U9" s="36">
        <v>240</v>
      </c>
      <c r="V9" s="1">
        <v>230</v>
      </c>
      <c r="W9" s="1">
        <v>270</v>
      </c>
      <c r="X9" s="38">
        <f>IF(((W9-V9)/V9)=0,"--",((W9-V9)/V9))</f>
        <v>0.17391304347826086</v>
      </c>
      <c r="Y9" s="34">
        <v>33</v>
      </c>
      <c r="Z9" s="1" t="s">
        <v>7</v>
      </c>
      <c r="AA9" s="28" t="s">
        <v>7</v>
      </c>
      <c r="AB9" s="40"/>
    </row>
    <row r="10" spans="1:28" ht="22.5" x14ac:dyDescent="0.25">
      <c r="A10" s="32" t="s">
        <v>40</v>
      </c>
      <c r="B10" s="33" t="s">
        <v>7</v>
      </c>
      <c r="C10" s="34" t="s">
        <v>7</v>
      </c>
      <c r="D10" s="37">
        <v>0.05</v>
      </c>
      <c r="E10" s="37">
        <v>0.05</v>
      </c>
      <c r="F10" s="35" t="str">
        <f t="shared" si="0"/>
        <v>--</v>
      </c>
      <c r="G10" s="36" t="s">
        <v>7</v>
      </c>
      <c r="H10" s="37">
        <v>0.05</v>
      </c>
      <c r="I10" s="37">
        <v>0.05</v>
      </c>
      <c r="J10" s="37">
        <v>0.05</v>
      </c>
      <c r="K10" s="37">
        <v>0.05</v>
      </c>
      <c r="L10" s="37">
        <v>0.05</v>
      </c>
      <c r="M10" s="37">
        <v>0.05</v>
      </c>
      <c r="N10" s="37" t="str">
        <f t="shared" si="1"/>
        <v>--</v>
      </c>
      <c r="O10" s="37" t="str">
        <f t="shared" si="2"/>
        <v>--</v>
      </c>
      <c r="P10" s="38" t="str">
        <f t="shared" si="3"/>
        <v>--</v>
      </c>
      <c r="Q10" s="34" t="s">
        <v>7</v>
      </c>
      <c r="R10" s="1" t="s">
        <v>7</v>
      </c>
      <c r="S10" s="1" t="s">
        <v>7</v>
      </c>
      <c r="T10" s="39" t="s">
        <v>31</v>
      </c>
      <c r="U10" s="36" t="s">
        <v>7</v>
      </c>
      <c r="V10" s="37">
        <v>0.05</v>
      </c>
      <c r="W10" s="37">
        <v>0.05</v>
      </c>
      <c r="X10" s="38" t="str">
        <f>IF(((W10-V10)/V10)=0,"--",((W10-V10)/V10))</f>
        <v>--</v>
      </c>
      <c r="Y10" s="34" t="s">
        <v>7</v>
      </c>
      <c r="Z10" s="1" t="s">
        <v>7</v>
      </c>
      <c r="AA10" s="28" t="s">
        <v>7</v>
      </c>
      <c r="AB10" s="40"/>
    </row>
    <row r="11" spans="1:28" x14ac:dyDescent="0.25">
      <c r="A11" s="32" t="s">
        <v>18</v>
      </c>
      <c r="B11" s="33">
        <v>10</v>
      </c>
      <c r="C11" s="34">
        <v>1</v>
      </c>
      <c r="D11" s="1" t="s">
        <v>7</v>
      </c>
      <c r="E11" s="1" t="s">
        <v>7</v>
      </c>
      <c r="F11" s="39" t="s">
        <v>31</v>
      </c>
      <c r="G11" s="36">
        <v>1</v>
      </c>
      <c r="H11" s="1" t="s">
        <v>7</v>
      </c>
      <c r="I11" s="1" t="s">
        <v>7</v>
      </c>
      <c r="J11" s="1" t="s">
        <v>7</v>
      </c>
      <c r="K11" s="1" t="s">
        <v>7</v>
      </c>
      <c r="L11" s="1" t="s">
        <v>7</v>
      </c>
      <c r="M11" s="1" t="s">
        <v>7</v>
      </c>
      <c r="N11" s="41" t="s">
        <v>31</v>
      </c>
      <c r="O11" s="41" t="s">
        <v>31</v>
      </c>
      <c r="P11" s="42" t="s">
        <v>31</v>
      </c>
      <c r="Q11" s="34">
        <v>4</v>
      </c>
      <c r="R11" s="1" t="s">
        <v>7</v>
      </c>
      <c r="S11" s="1" t="s">
        <v>7</v>
      </c>
      <c r="T11" s="39" t="s">
        <v>31</v>
      </c>
      <c r="U11" s="36">
        <v>13</v>
      </c>
      <c r="V11" s="1" t="s">
        <v>7</v>
      </c>
      <c r="W11" s="1" t="s">
        <v>7</v>
      </c>
      <c r="X11" s="42" t="s">
        <v>31</v>
      </c>
      <c r="Y11" s="34">
        <v>2</v>
      </c>
      <c r="Z11" s="1" t="s">
        <v>7</v>
      </c>
      <c r="AA11" s="28" t="s">
        <v>7</v>
      </c>
      <c r="AB11" s="40"/>
    </row>
    <row r="12" spans="1:28" x14ac:dyDescent="0.25">
      <c r="A12" s="32" t="s">
        <v>13</v>
      </c>
      <c r="B12" s="33">
        <v>0.47</v>
      </c>
      <c r="C12" s="34">
        <v>2.8E-3</v>
      </c>
      <c r="D12" s="1">
        <v>5.4000000000000003E-3</v>
      </c>
      <c r="E12" s="1">
        <v>4.7999999999999996E-3</v>
      </c>
      <c r="F12" s="35">
        <f t="shared" si="0"/>
        <v>-0.11111111111111123</v>
      </c>
      <c r="G12" s="36">
        <v>9.6000000000000002E-4</v>
      </c>
      <c r="H12" s="1">
        <v>3.3E-4</v>
      </c>
      <c r="I12" s="43">
        <f t="shared" ref="I12:I17" si="5">H12</f>
        <v>3.3E-4</v>
      </c>
      <c r="J12" s="1">
        <v>1.2999999999999999E-3</v>
      </c>
      <c r="K12" s="44">
        <v>2.2000000000000001E-3</v>
      </c>
      <c r="L12" s="44">
        <v>1.6E-2</v>
      </c>
      <c r="M12" s="1">
        <v>2.3999999999999998E-3</v>
      </c>
      <c r="N12" s="37">
        <f t="shared" si="1"/>
        <v>5.666666666666667</v>
      </c>
      <c r="O12" s="37">
        <f t="shared" si="2"/>
        <v>47.484848484848484</v>
      </c>
      <c r="P12" s="38">
        <f t="shared" si="3"/>
        <v>0.84615384615384603</v>
      </c>
      <c r="Q12" s="34">
        <v>2.4E-2</v>
      </c>
      <c r="R12" s="1">
        <v>7.9000000000000008E-3</v>
      </c>
      <c r="S12" s="1">
        <v>1.0999999999999999E-2</v>
      </c>
      <c r="T12" s="35">
        <f t="shared" si="4"/>
        <v>0.392405063291139</v>
      </c>
      <c r="U12" s="36">
        <v>2.8999999999999998E-3</v>
      </c>
      <c r="V12" s="44">
        <v>5.7000000000000002E-3</v>
      </c>
      <c r="W12" s="44">
        <v>5.3E-3</v>
      </c>
      <c r="X12" s="38">
        <f t="shared" ref="X12:X17" si="6">IF(((W12-V12)/V12)=0,"--",((W12-V12)/V12))</f>
        <v>-7.0175438596491252E-2</v>
      </c>
      <c r="Y12" s="34" t="s">
        <v>14</v>
      </c>
      <c r="Z12" s="1" t="s">
        <v>7</v>
      </c>
      <c r="AA12" s="28" t="s">
        <v>7</v>
      </c>
      <c r="AB12" s="40"/>
    </row>
    <row r="13" spans="1:28" x14ac:dyDescent="0.25">
      <c r="A13" s="32" t="s">
        <v>11</v>
      </c>
      <c r="B13" s="33">
        <v>4.0000000000000001E-3</v>
      </c>
      <c r="C13" s="34">
        <v>1.2999999999999999E-3</v>
      </c>
      <c r="D13" s="1">
        <v>2.5999999999999999E-3</v>
      </c>
      <c r="E13" s="1">
        <v>2.5999999999999999E-3</v>
      </c>
      <c r="F13" s="35" t="str">
        <f t="shared" si="0"/>
        <v>--</v>
      </c>
      <c r="G13" s="36">
        <v>4.0999999999999999E-4</v>
      </c>
      <c r="H13" s="1">
        <v>5.1000000000000004E-4</v>
      </c>
      <c r="I13" s="43">
        <f t="shared" si="5"/>
        <v>5.1000000000000004E-4</v>
      </c>
      <c r="J13" s="1">
        <v>2.3E-2</v>
      </c>
      <c r="K13" s="27">
        <v>1.4E-3</v>
      </c>
      <c r="L13" s="27">
        <v>9.4999999999999998E-3</v>
      </c>
      <c r="M13" s="1">
        <v>2.3E-2</v>
      </c>
      <c r="N13" s="37">
        <f t="shared" si="1"/>
        <v>1.7450980392156861</v>
      </c>
      <c r="O13" s="37">
        <f t="shared" si="2"/>
        <v>17.627450980392155</v>
      </c>
      <c r="P13" s="38" t="str">
        <f t="shared" si="3"/>
        <v>--</v>
      </c>
      <c r="Q13" s="45">
        <v>2.9999999999999997E-4</v>
      </c>
      <c r="R13" s="43">
        <v>4.8000000000000001E-4</v>
      </c>
      <c r="S13" s="44">
        <v>1.4E-3</v>
      </c>
      <c r="T13" s="35">
        <f t="shared" si="4"/>
        <v>1.9166666666666667</v>
      </c>
      <c r="U13" s="36">
        <v>0.26</v>
      </c>
      <c r="V13" s="1">
        <v>0.61</v>
      </c>
      <c r="W13" s="1">
        <v>0.95</v>
      </c>
      <c r="X13" s="38">
        <f t="shared" si="6"/>
        <v>0.55737704918032782</v>
      </c>
      <c r="Y13" s="34" t="s">
        <v>12</v>
      </c>
      <c r="Z13" s="1" t="s">
        <v>7</v>
      </c>
      <c r="AA13" s="28" t="s">
        <v>7</v>
      </c>
      <c r="AB13" s="40"/>
    </row>
    <row r="14" spans="1:28" x14ac:dyDescent="0.25">
      <c r="A14" s="32" t="s">
        <v>9</v>
      </c>
      <c r="B14" s="33">
        <v>0.04</v>
      </c>
      <c r="C14" s="34">
        <v>2.5999999999999999E-3</v>
      </c>
      <c r="D14" s="1">
        <v>3.5999999999999999E-3</v>
      </c>
      <c r="E14" s="1">
        <v>1.4999999999999999E-2</v>
      </c>
      <c r="F14" s="35">
        <f t="shared" si="0"/>
        <v>3.166666666666667</v>
      </c>
      <c r="G14" s="36">
        <v>2E-3</v>
      </c>
      <c r="H14" s="1">
        <v>3.5999999999999999E-3</v>
      </c>
      <c r="I14" s="1">
        <f t="shared" si="5"/>
        <v>3.5999999999999999E-3</v>
      </c>
      <c r="J14" s="1">
        <v>9.6000000000000002E-2</v>
      </c>
      <c r="K14" s="27">
        <v>1.4E-2</v>
      </c>
      <c r="L14" s="27">
        <v>0.14000000000000001</v>
      </c>
      <c r="M14" s="1">
        <v>9.6000000000000002E-2</v>
      </c>
      <c r="N14" s="37">
        <f t="shared" si="1"/>
        <v>2.8888888888888888</v>
      </c>
      <c r="O14" s="37">
        <f t="shared" si="2"/>
        <v>37.888888888888893</v>
      </c>
      <c r="P14" s="38" t="str">
        <f t="shared" si="3"/>
        <v>--</v>
      </c>
      <c r="Q14" s="34">
        <v>2.7000000000000001E-3</v>
      </c>
      <c r="R14" s="1">
        <v>2.5999999999999999E-3</v>
      </c>
      <c r="S14" s="1">
        <v>1.4E-2</v>
      </c>
      <c r="T14" s="35">
        <f t="shared" si="4"/>
        <v>4.384615384615385</v>
      </c>
      <c r="U14" s="36">
        <v>1.4</v>
      </c>
      <c r="V14" s="1">
        <v>2.7</v>
      </c>
      <c r="W14" s="1">
        <v>2.1</v>
      </c>
      <c r="X14" s="38">
        <f t="shared" si="6"/>
        <v>-0.22222222222222224</v>
      </c>
      <c r="Y14" s="34" t="s">
        <v>10</v>
      </c>
      <c r="Z14" s="1" t="s">
        <v>7</v>
      </c>
      <c r="AA14" s="28" t="s">
        <v>7</v>
      </c>
      <c r="AB14" s="40"/>
    </row>
    <row r="15" spans="1:28" x14ac:dyDescent="0.25">
      <c r="A15" s="32" t="s">
        <v>6</v>
      </c>
      <c r="B15" s="33">
        <v>62</v>
      </c>
      <c r="C15" s="34">
        <v>29</v>
      </c>
      <c r="D15" s="1">
        <v>29</v>
      </c>
      <c r="E15" s="1">
        <v>29</v>
      </c>
      <c r="F15" s="35" t="str">
        <f t="shared" si="0"/>
        <v>--</v>
      </c>
      <c r="G15" s="36">
        <v>1.5</v>
      </c>
      <c r="H15" s="1">
        <v>0.45</v>
      </c>
      <c r="I15" s="1">
        <f t="shared" si="5"/>
        <v>0.45</v>
      </c>
      <c r="J15" s="1">
        <v>14</v>
      </c>
      <c r="K15" s="5">
        <v>0.2</v>
      </c>
      <c r="L15" s="78">
        <v>13</v>
      </c>
      <c r="M15" s="1">
        <v>14</v>
      </c>
      <c r="N15" s="37">
        <f t="shared" si="1"/>
        <v>-0.55555555555555558</v>
      </c>
      <c r="O15" s="37">
        <f t="shared" si="2"/>
        <v>27.888888888888889</v>
      </c>
      <c r="P15" s="38" t="str">
        <f t="shared" si="3"/>
        <v>--</v>
      </c>
      <c r="Q15" s="34">
        <v>1.5</v>
      </c>
      <c r="R15" s="1">
        <v>25</v>
      </c>
      <c r="S15" s="2">
        <v>3</v>
      </c>
      <c r="T15" s="35">
        <f t="shared" si="4"/>
        <v>-0.88</v>
      </c>
      <c r="U15" s="36">
        <v>150</v>
      </c>
      <c r="V15" s="1">
        <v>220</v>
      </c>
      <c r="W15" s="1">
        <v>300</v>
      </c>
      <c r="X15" s="38">
        <f t="shared" si="6"/>
        <v>0.36363636363636365</v>
      </c>
      <c r="Y15" s="34">
        <v>130</v>
      </c>
      <c r="Z15" s="1" t="s">
        <v>7</v>
      </c>
      <c r="AA15" s="28" t="s">
        <v>7</v>
      </c>
      <c r="AB15" s="40"/>
    </row>
    <row r="16" spans="1:28" ht="22.5" x14ac:dyDescent="0.25">
      <c r="A16" s="32" t="s">
        <v>26</v>
      </c>
      <c r="B16" s="33" t="s">
        <v>7</v>
      </c>
      <c r="C16" s="34">
        <v>3.1E-2</v>
      </c>
      <c r="D16" s="1">
        <v>4.5999999999999996</v>
      </c>
      <c r="E16" s="1">
        <v>4.5999999999999996</v>
      </c>
      <c r="F16" s="35" t="str">
        <f t="shared" si="0"/>
        <v>--</v>
      </c>
      <c r="G16" s="36">
        <v>0.75</v>
      </c>
      <c r="H16" s="1">
        <v>0.35</v>
      </c>
      <c r="I16" s="1">
        <f t="shared" si="5"/>
        <v>0.35</v>
      </c>
      <c r="J16" s="1">
        <v>2.9</v>
      </c>
      <c r="K16" s="27">
        <v>0.52</v>
      </c>
      <c r="L16" s="27">
        <v>5.0999999999999996</v>
      </c>
      <c r="M16" s="1">
        <v>2.9</v>
      </c>
      <c r="N16" s="37">
        <f t="shared" si="1"/>
        <v>0.48571428571428588</v>
      </c>
      <c r="O16" s="37">
        <f t="shared" si="2"/>
        <v>13.571428571428573</v>
      </c>
      <c r="P16" s="38" t="str">
        <f t="shared" si="3"/>
        <v>--</v>
      </c>
      <c r="Q16" s="34">
        <v>2.1</v>
      </c>
      <c r="R16" s="5">
        <v>0.2</v>
      </c>
      <c r="S16" s="2">
        <v>1.3</v>
      </c>
      <c r="T16" s="35">
        <f t="shared" si="4"/>
        <v>5.5</v>
      </c>
      <c r="U16" s="36">
        <v>1600</v>
      </c>
      <c r="V16" s="1">
        <v>1200</v>
      </c>
      <c r="W16" s="1">
        <v>4400</v>
      </c>
      <c r="X16" s="38">
        <f t="shared" si="6"/>
        <v>2.6666666666666665</v>
      </c>
      <c r="Y16" s="34">
        <v>310</v>
      </c>
      <c r="Z16" s="1" t="s">
        <v>7</v>
      </c>
      <c r="AA16" s="28" t="s">
        <v>7</v>
      </c>
      <c r="AB16" s="40"/>
    </row>
    <row r="17" spans="1:28" ht="15.75" thickBot="1" x14ac:dyDescent="0.3">
      <c r="A17" s="46" t="s">
        <v>16</v>
      </c>
      <c r="B17" s="47" t="s">
        <v>17</v>
      </c>
      <c r="C17" s="48">
        <v>2.5000000000000001E-3</v>
      </c>
      <c r="D17" s="49">
        <v>0.13</v>
      </c>
      <c r="E17" s="49">
        <v>0.13</v>
      </c>
      <c r="F17" s="50" t="str">
        <f t="shared" si="0"/>
        <v>--</v>
      </c>
      <c r="G17" s="51">
        <v>5.8999999999999997E-2</v>
      </c>
      <c r="H17" s="49">
        <v>5.8999999999999997E-2</v>
      </c>
      <c r="I17" s="49">
        <f t="shared" si="5"/>
        <v>5.8999999999999997E-2</v>
      </c>
      <c r="J17" s="49">
        <v>0.32</v>
      </c>
      <c r="K17" s="52">
        <v>0.12</v>
      </c>
      <c r="L17" s="52">
        <v>7.4999999999999997E-2</v>
      </c>
      <c r="M17" s="49">
        <v>0.32</v>
      </c>
      <c r="N17" s="53">
        <f t="shared" si="1"/>
        <v>1.0338983050847459</v>
      </c>
      <c r="O17" s="53">
        <f t="shared" si="2"/>
        <v>0.2711864406779661</v>
      </c>
      <c r="P17" s="54" t="str">
        <f t="shared" si="3"/>
        <v>--</v>
      </c>
      <c r="Q17" s="48">
        <v>0.17</v>
      </c>
      <c r="R17" s="55">
        <v>7.0000000000000001E-3</v>
      </c>
      <c r="S17" s="56">
        <v>7.4999999999999997E-2</v>
      </c>
      <c r="T17" s="50">
        <f t="shared" si="4"/>
        <v>9.7142857142857135</v>
      </c>
      <c r="U17" s="51">
        <v>130</v>
      </c>
      <c r="V17" s="49">
        <v>57</v>
      </c>
      <c r="W17" s="49">
        <v>180</v>
      </c>
      <c r="X17" s="54">
        <f t="shared" si="6"/>
        <v>2.1578947368421053</v>
      </c>
      <c r="Y17" s="48">
        <v>25</v>
      </c>
      <c r="Z17" s="49" t="s">
        <v>7</v>
      </c>
      <c r="AA17" s="57" t="s">
        <v>7</v>
      </c>
      <c r="AB17" s="40"/>
    </row>
    <row r="18" spans="1:28" ht="15.75" thickTop="1" x14ac:dyDescent="0.25">
      <c r="A18" s="3"/>
    </row>
    <row r="19" spans="1:28" x14ac:dyDescent="0.25">
      <c r="A19" s="6" t="s">
        <v>43</v>
      </c>
      <c r="V19" s="58"/>
      <c r="W19" s="58"/>
    </row>
    <row r="20" spans="1:28" ht="15.75" thickBot="1" x14ac:dyDescent="0.3">
      <c r="A20" s="6" t="s">
        <v>35</v>
      </c>
      <c r="V20" s="58"/>
      <c r="W20" s="58"/>
    </row>
    <row r="21" spans="1:28" s="12" customFormat="1" ht="15" customHeight="1" thickTop="1" x14ac:dyDescent="0.25">
      <c r="A21" s="82" t="s">
        <v>52</v>
      </c>
      <c r="B21" s="10" t="s">
        <v>0</v>
      </c>
      <c r="C21" s="84" t="s">
        <v>0</v>
      </c>
      <c r="D21" s="85"/>
      <c r="E21" s="85"/>
      <c r="F21" s="97"/>
      <c r="G21" s="92" t="s">
        <v>36</v>
      </c>
      <c r="H21" s="93"/>
      <c r="I21" s="93"/>
      <c r="J21" s="93"/>
      <c r="K21" s="93"/>
      <c r="L21" s="93"/>
      <c r="M21" s="93"/>
      <c r="N21" s="93"/>
      <c r="O21" s="93"/>
      <c r="P21" s="94"/>
      <c r="Q21" s="87" t="s">
        <v>37</v>
      </c>
      <c r="R21" s="88"/>
      <c r="S21" s="88"/>
      <c r="T21" s="89"/>
      <c r="U21" s="95" t="s">
        <v>38</v>
      </c>
      <c r="V21" s="88"/>
      <c r="W21" s="88"/>
      <c r="X21" s="96"/>
      <c r="Y21" s="93" t="s">
        <v>39</v>
      </c>
      <c r="Z21" s="93"/>
      <c r="AA21" s="94"/>
      <c r="AB21" s="11"/>
    </row>
    <row r="22" spans="1:28" s="12" customFormat="1" ht="31.5" customHeight="1" x14ac:dyDescent="0.25">
      <c r="A22" s="83"/>
      <c r="B22" s="59" t="s">
        <v>1</v>
      </c>
      <c r="C22" s="60" t="s">
        <v>28</v>
      </c>
      <c r="D22" s="61" t="s">
        <v>29</v>
      </c>
      <c r="E22" s="61" t="s">
        <v>30</v>
      </c>
      <c r="F22" s="16" t="s">
        <v>44</v>
      </c>
      <c r="G22" s="62" t="s">
        <v>28</v>
      </c>
      <c r="H22" s="90" t="s">
        <v>29</v>
      </c>
      <c r="I22" s="90"/>
      <c r="J22" s="90"/>
      <c r="K22" s="79" t="s">
        <v>30</v>
      </c>
      <c r="L22" s="80"/>
      <c r="M22" s="81"/>
      <c r="N22" s="90" t="s">
        <v>44</v>
      </c>
      <c r="O22" s="90"/>
      <c r="P22" s="91"/>
      <c r="Q22" s="14" t="s">
        <v>28</v>
      </c>
      <c r="R22" s="15" t="s">
        <v>29</v>
      </c>
      <c r="S22" s="15" t="s">
        <v>46</v>
      </c>
      <c r="T22" s="16" t="s">
        <v>44</v>
      </c>
      <c r="U22" s="17" t="s">
        <v>28</v>
      </c>
      <c r="V22" s="15" t="s">
        <v>29</v>
      </c>
      <c r="W22" s="15" t="s">
        <v>46</v>
      </c>
      <c r="X22" s="16" t="s">
        <v>44</v>
      </c>
      <c r="Y22" s="17" t="s">
        <v>28</v>
      </c>
      <c r="Z22" s="15" t="s">
        <v>2</v>
      </c>
      <c r="AA22" s="18" t="s">
        <v>46</v>
      </c>
      <c r="AB22" s="19"/>
    </row>
    <row r="23" spans="1:28" s="12" customFormat="1" x14ac:dyDescent="0.25">
      <c r="A23" s="21"/>
      <c r="B23" s="22"/>
      <c r="C23" s="23"/>
      <c r="D23" s="24"/>
      <c r="E23" s="24"/>
      <c r="F23" s="25"/>
      <c r="G23" s="63"/>
      <c r="H23" s="1" t="s">
        <v>3</v>
      </c>
      <c r="I23" s="1" t="s">
        <v>4</v>
      </c>
      <c r="J23" s="1" t="s">
        <v>5</v>
      </c>
      <c r="K23" s="27" t="s">
        <v>3</v>
      </c>
      <c r="L23" s="27" t="s">
        <v>4</v>
      </c>
      <c r="M23" s="1" t="s">
        <v>5</v>
      </c>
      <c r="N23" s="1" t="s">
        <v>3</v>
      </c>
      <c r="O23" s="1" t="s">
        <v>4</v>
      </c>
      <c r="P23" s="28" t="s">
        <v>5</v>
      </c>
      <c r="Q23" s="23"/>
      <c r="R23" s="24"/>
      <c r="S23" s="24"/>
      <c r="T23" s="25"/>
      <c r="U23" s="26"/>
      <c r="V23" s="24"/>
      <c r="W23" s="24"/>
      <c r="X23" s="29"/>
      <c r="Y23" s="23"/>
      <c r="Z23" s="24"/>
      <c r="AA23" s="30"/>
      <c r="AB23" s="31"/>
    </row>
    <row r="24" spans="1:28" x14ac:dyDescent="0.25">
      <c r="A24" s="32" t="s">
        <v>8</v>
      </c>
      <c r="B24" s="33">
        <v>157</v>
      </c>
      <c r="C24" s="34">
        <v>1.4</v>
      </c>
      <c r="D24" s="1">
        <v>12</v>
      </c>
      <c r="E24" s="1">
        <v>17</v>
      </c>
      <c r="F24" s="35">
        <f>IF(((E24-D24)/D24)=0,"--",((E24-D24)/D24))</f>
        <v>0.41666666666666669</v>
      </c>
      <c r="G24" s="36">
        <v>3</v>
      </c>
      <c r="H24" s="1">
        <v>160</v>
      </c>
      <c r="I24" s="1">
        <v>46</v>
      </c>
      <c r="J24" s="1">
        <v>36</v>
      </c>
      <c r="K24" s="27">
        <v>240</v>
      </c>
      <c r="L24" s="27">
        <v>95</v>
      </c>
      <c r="M24" s="1">
        <v>35</v>
      </c>
      <c r="N24" s="37">
        <f t="shared" ref="N24:P28" si="7">IF(((K24-H24)/H24)=0,"--",((K24-H24)/H24))</f>
        <v>0.5</v>
      </c>
      <c r="O24" s="37">
        <f t="shared" si="7"/>
        <v>1.0652173913043479</v>
      </c>
      <c r="P24" s="38">
        <f t="shared" si="7"/>
        <v>-2.7777777777777776E-2</v>
      </c>
      <c r="Q24" s="34">
        <v>36</v>
      </c>
      <c r="R24" s="1">
        <v>90</v>
      </c>
      <c r="S24" s="1" t="s">
        <v>48</v>
      </c>
      <c r="T24" s="39" t="s">
        <v>33</v>
      </c>
      <c r="U24" s="36">
        <v>4</v>
      </c>
      <c r="V24" s="64">
        <v>12</v>
      </c>
      <c r="W24" s="64">
        <v>13</v>
      </c>
      <c r="X24" s="38">
        <f>IF(((W24-V24)/V24)=0,"--",((W24-V24)/V24))</f>
        <v>8.3333333333333329E-2</v>
      </c>
      <c r="Y24" s="34">
        <v>74</v>
      </c>
      <c r="Z24" s="1" t="s">
        <v>7</v>
      </c>
      <c r="AA24" s="28" t="s">
        <v>7</v>
      </c>
      <c r="AB24" s="40"/>
    </row>
    <row r="25" spans="1:28" x14ac:dyDescent="0.25">
      <c r="A25" s="32" t="s">
        <v>53</v>
      </c>
      <c r="B25" s="33">
        <v>388</v>
      </c>
      <c r="C25" s="34">
        <v>19</v>
      </c>
      <c r="D25" s="1">
        <v>23</v>
      </c>
      <c r="E25" s="1">
        <v>23</v>
      </c>
      <c r="F25" s="35" t="str">
        <f t="shared" ref="F25:F35" si="8">IF(((E25-D25)/D25)=0,"--",((E25-D25)/D25))</f>
        <v>--</v>
      </c>
      <c r="G25" s="36">
        <v>75</v>
      </c>
      <c r="H25" s="1">
        <v>290</v>
      </c>
      <c r="I25" s="1">
        <v>340</v>
      </c>
      <c r="J25" s="1">
        <v>76</v>
      </c>
      <c r="K25" s="27">
        <v>290</v>
      </c>
      <c r="L25" s="27">
        <v>340</v>
      </c>
      <c r="M25" s="1">
        <v>76</v>
      </c>
      <c r="N25" s="37" t="str">
        <f t="shared" si="7"/>
        <v>--</v>
      </c>
      <c r="O25" s="37" t="str">
        <f t="shared" si="7"/>
        <v>--</v>
      </c>
      <c r="P25" s="38" t="str">
        <f t="shared" si="7"/>
        <v>--</v>
      </c>
      <c r="Q25" s="34">
        <v>140</v>
      </c>
      <c r="R25" s="1">
        <v>200</v>
      </c>
      <c r="S25" s="1">
        <v>200</v>
      </c>
      <c r="T25" s="35" t="str">
        <f>IF(((S25-R25)/R25)=0,"--",((S25-R25)/R25))</f>
        <v>--</v>
      </c>
      <c r="U25" s="36">
        <v>210</v>
      </c>
      <c r="V25" s="64">
        <v>78</v>
      </c>
      <c r="W25" s="64">
        <v>170</v>
      </c>
      <c r="X25" s="38">
        <f>IF(((W25-V25)/V25)=0,"--",((W25-V25)/V25))</f>
        <v>1.1794871794871795</v>
      </c>
      <c r="Y25" s="34">
        <v>16</v>
      </c>
      <c r="Z25" s="1" t="s">
        <v>7</v>
      </c>
      <c r="AA25" s="28" t="s">
        <v>7</v>
      </c>
      <c r="AB25" s="40"/>
    </row>
    <row r="26" spans="1:28" x14ac:dyDescent="0.25">
      <c r="A26" s="32" t="s">
        <v>54</v>
      </c>
      <c r="B26" s="33">
        <v>20</v>
      </c>
      <c r="C26" s="34">
        <v>1.5</v>
      </c>
      <c r="D26" s="1">
        <v>11</v>
      </c>
      <c r="E26" s="1">
        <v>11</v>
      </c>
      <c r="F26" s="35" t="str">
        <f t="shared" si="8"/>
        <v>--</v>
      </c>
      <c r="G26" s="36">
        <v>4.0999999999999996</v>
      </c>
      <c r="H26" s="1">
        <v>6.2</v>
      </c>
      <c r="I26" s="1">
        <v>650</v>
      </c>
      <c r="J26" s="1">
        <v>720</v>
      </c>
      <c r="K26" s="27">
        <v>7.3</v>
      </c>
      <c r="L26" s="27">
        <v>650</v>
      </c>
      <c r="M26" s="1">
        <v>720</v>
      </c>
      <c r="N26" s="37">
        <f t="shared" si="7"/>
        <v>0.1774193548387096</v>
      </c>
      <c r="O26" s="37" t="str">
        <f t="shared" si="7"/>
        <v>--</v>
      </c>
      <c r="P26" s="38" t="str">
        <f t="shared" si="7"/>
        <v>--</v>
      </c>
      <c r="Q26" s="34">
        <v>3.6</v>
      </c>
      <c r="R26" s="1">
        <v>38</v>
      </c>
      <c r="S26" s="1">
        <v>28</v>
      </c>
      <c r="T26" s="35">
        <f t="shared" ref="T26:T35" si="9">IF(((S26-R26)/R26)=0,"--",((S26-R26)/R26))</f>
        <v>-0.26315789473684209</v>
      </c>
      <c r="U26" s="36">
        <v>43</v>
      </c>
      <c r="V26" s="64">
        <v>1.2</v>
      </c>
      <c r="W26" s="64">
        <v>1.2</v>
      </c>
      <c r="X26" s="38" t="str">
        <f>IF(((W26-V26)/V26)=0,"--",((W26-V26)/V26))</f>
        <v>--</v>
      </c>
      <c r="Y26" s="34">
        <v>1.5</v>
      </c>
      <c r="Z26" s="1" t="s">
        <v>7</v>
      </c>
      <c r="AA26" s="28" t="s">
        <v>7</v>
      </c>
      <c r="AB26" s="40"/>
    </row>
    <row r="27" spans="1:28" x14ac:dyDescent="0.25">
      <c r="A27" s="32" t="s">
        <v>24</v>
      </c>
      <c r="B27" s="33">
        <v>70</v>
      </c>
      <c r="C27" s="34">
        <v>7.7000000000000002E-3</v>
      </c>
      <c r="D27" s="1">
        <v>18</v>
      </c>
      <c r="E27" s="1">
        <v>18</v>
      </c>
      <c r="F27" s="35" t="str">
        <f t="shared" si="8"/>
        <v>--</v>
      </c>
      <c r="G27" s="36">
        <v>4.4000000000000004</v>
      </c>
      <c r="H27" s="1">
        <v>250</v>
      </c>
      <c r="I27" s="1">
        <f>H27</f>
        <v>250</v>
      </c>
      <c r="J27" s="1">
        <v>110</v>
      </c>
      <c r="K27" s="27">
        <v>5.0999999999999996</v>
      </c>
      <c r="L27" s="27">
        <v>160</v>
      </c>
      <c r="M27" s="1">
        <v>110</v>
      </c>
      <c r="N27" s="37">
        <f t="shared" si="7"/>
        <v>-0.97960000000000003</v>
      </c>
      <c r="O27" s="37">
        <f t="shared" si="7"/>
        <v>-0.36</v>
      </c>
      <c r="P27" s="38" t="str">
        <f t="shared" si="7"/>
        <v>--</v>
      </c>
      <c r="Q27" s="34">
        <v>1.8</v>
      </c>
      <c r="R27" s="1">
        <v>2.5</v>
      </c>
      <c r="S27" s="1">
        <v>2.2000000000000002</v>
      </c>
      <c r="T27" s="35">
        <f t="shared" si="9"/>
        <v>-0.11999999999999993</v>
      </c>
      <c r="U27" s="36">
        <v>240</v>
      </c>
      <c r="V27" s="64">
        <v>230</v>
      </c>
      <c r="W27" s="64">
        <v>270</v>
      </c>
      <c r="X27" s="38">
        <f>IF(((W27-V27)/V27)=0,"--",((W27-V27)/V27))</f>
        <v>0.17391304347826086</v>
      </c>
      <c r="Y27" s="34">
        <v>28</v>
      </c>
      <c r="Z27" s="1" t="s">
        <v>7</v>
      </c>
      <c r="AA27" s="28" t="s">
        <v>7</v>
      </c>
      <c r="AB27" s="40"/>
    </row>
    <row r="28" spans="1:28" ht="22.5" x14ac:dyDescent="0.25">
      <c r="A28" s="32" t="s">
        <v>40</v>
      </c>
      <c r="B28" s="33" t="s">
        <v>7</v>
      </c>
      <c r="C28" s="34" t="s">
        <v>7</v>
      </c>
      <c r="D28" s="41">
        <v>0.05</v>
      </c>
      <c r="E28" s="37">
        <v>0.05</v>
      </c>
      <c r="F28" s="35" t="str">
        <f t="shared" si="8"/>
        <v>--</v>
      </c>
      <c r="G28" s="36" t="s">
        <v>7</v>
      </c>
      <c r="H28" s="37">
        <v>0.05</v>
      </c>
      <c r="I28" s="37">
        <v>0.05</v>
      </c>
      <c r="J28" s="37">
        <v>0.05</v>
      </c>
      <c r="K28" s="37">
        <v>0.05</v>
      </c>
      <c r="L28" s="37">
        <v>0.05</v>
      </c>
      <c r="M28" s="37">
        <v>0.05</v>
      </c>
      <c r="N28" s="37" t="str">
        <f t="shared" si="7"/>
        <v>--</v>
      </c>
      <c r="O28" s="37" t="str">
        <f t="shared" si="7"/>
        <v>--</v>
      </c>
      <c r="P28" s="38" t="str">
        <f t="shared" si="7"/>
        <v>--</v>
      </c>
      <c r="Q28" s="34"/>
      <c r="R28" s="64" t="s">
        <v>7</v>
      </c>
      <c r="S28" s="64" t="s">
        <v>7</v>
      </c>
      <c r="T28" s="39" t="s">
        <v>31</v>
      </c>
      <c r="U28" s="36"/>
      <c r="V28" s="65">
        <v>0.05</v>
      </c>
      <c r="W28" s="65">
        <v>0.05</v>
      </c>
      <c r="X28" s="38" t="str">
        <f>IF(((W28-V28)/V28)=0,"--",((W28-V28)/V28))</f>
        <v>--</v>
      </c>
      <c r="Y28" s="34" t="s">
        <v>7</v>
      </c>
      <c r="Z28" s="1" t="s">
        <v>7</v>
      </c>
      <c r="AA28" s="28" t="s">
        <v>7</v>
      </c>
      <c r="AB28" s="40"/>
    </row>
    <row r="29" spans="1:28" x14ac:dyDescent="0.25">
      <c r="A29" s="32" t="s">
        <v>25</v>
      </c>
      <c r="B29" s="33">
        <v>10</v>
      </c>
      <c r="C29" s="34">
        <v>1</v>
      </c>
      <c r="D29" s="64" t="s">
        <v>7</v>
      </c>
      <c r="E29" s="64" t="s">
        <v>7</v>
      </c>
      <c r="F29" s="39" t="s">
        <v>31</v>
      </c>
      <c r="G29" s="36">
        <v>1</v>
      </c>
      <c r="H29" s="64" t="s">
        <v>7</v>
      </c>
      <c r="I29" s="64" t="s">
        <v>7</v>
      </c>
      <c r="J29" s="64" t="s">
        <v>7</v>
      </c>
      <c r="K29" s="64" t="s">
        <v>7</v>
      </c>
      <c r="L29" s="64" t="s">
        <v>7</v>
      </c>
      <c r="M29" s="64" t="s">
        <v>7</v>
      </c>
      <c r="N29" s="41" t="s">
        <v>31</v>
      </c>
      <c r="O29" s="41" t="s">
        <v>31</v>
      </c>
      <c r="P29" s="42" t="s">
        <v>31</v>
      </c>
      <c r="Q29" s="34">
        <v>1</v>
      </c>
      <c r="R29" s="64" t="s">
        <v>7</v>
      </c>
      <c r="S29" s="64" t="s">
        <v>7</v>
      </c>
      <c r="T29" s="39" t="s">
        <v>31</v>
      </c>
      <c r="U29" s="36">
        <v>13</v>
      </c>
      <c r="V29" s="64" t="s">
        <v>7</v>
      </c>
      <c r="W29" s="64" t="s">
        <v>7</v>
      </c>
      <c r="X29" s="42" t="s">
        <v>31</v>
      </c>
      <c r="Y29" s="34">
        <v>2</v>
      </c>
      <c r="Z29" s="64" t="s">
        <v>7</v>
      </c>
      <c r="AA29" s="66" t="s">
        <v>7</v>
      </c>
      <c r="AB29" s="40"/>
    </row>
    <row r="30" spans="1:28" x14ac:dyDescent="0.25">
      <c r="A30" s="32" t="s">
        <v>23</v>
      </c>
      <c r="B30" s="33">
        <v>0.47</v>
      </c>
      <c r="C30" s="34">
        <v>1.2999999999999999E-4</v>
      </c>
      <c r="D30" s="43">
        <v>1.6000000000000001E-4</v>
      </c>
      <c r="E30" s="43">
        <v>8.4000000000000003E-4</v>
      </c>
      <c r="F30" s="35">
        <f t="shared" si="8"/>
        <v>4.25</v>
      </c>
      <c r="G30" s="36">
        <v>1.2999999999999999E-4</v>
      </c>
      <c r="H30" s="1">
        <v>3.3E-4</v>
      </c>
      <c r="I30" s="43">
        <f t="shared" ref="I30:I35" si="10">H30</f>
        <v>3.3E-4</v>
      </c>
      <c r="J30" s="43">
        <v>2.5000000000000001E-4</v>
      </c>
      <c r="K30" s="44">
        <v>2.2000000000000001E-3</v>
      </c>
      <c r="L30" s="4">
        <v>1.6E-2</v>
      </c>
      <c r="M30" s="43">
        <v>5.5999999999999995E-4</v>
      </c>
      <c r="N30" s="37">
        <f t="shared" ref="N30:N35" si="11">IF(((K30-H30)/H30)=0,"--",((K30-H30)/H30))</f>
        <v>5.666666666666667</v>
      </c>
      <c r="O30" s="37">
        <f t="shared" ref="O30:O35" si="12">IF(((L30-I30)/I30)=0,"--",((L30-I30)/I30))</f>
        <v>47.484848484848484</v>
      </c>
      <c r="P30" s="38">
        <f t="shared" ref="P30:P35" si="13">IF(((M30-J30)/J30)=0,"--",((M30-J30)/J30))</f>
        <v>1.2399999999999998</v>
      </c>
      <c r="Q30" s="34">
        <v>2.4E-2</v>
      </c>
      <c r="R30" s="1">
        <v>6.1999999999999998E-3</v>
      </c>
      <c r="S30" s="1">
        <v>3.7000000000000002E-3</v>
      </c>
      <c r="T30" s="35">
        <f t="shared" si="9"/>
        <v>-0.40322580645161288</v>
      </c>
      <c r="U30" s="36">
        <v>1.2999999999999999E-3</v>
      </c>
      <c r="V30" s="67">
        <v>3.5000000000000001E-3</v>
      </c>
      <c r="W30" s="67">
        <v>3.5000000000000001E-3</v>
      </c>
      <c r="X30" s="38" t="str">
        <f t="shared" ref="X30:X35" si="14">IF(((W30-V30)/V30)=0,"--",((W30-V30)/V30))</f>
        <v>--</v>
      </c>
      <c r="Y30" s="34">
        <v>3.3E-3</v>
      </c>
      <c r="Z30" s="1" t="s">
        <v>7</v>
      </c>
      <c r="AA30" s="28" t="s">
        <v>7</v>
      </c>
      <c r="AB30" s="40"/>
    </row>
    <row r="31" spans="1:28" x14ac:dyDescent="0.25">
      <c r="A31" s="32" t="s">
        <v>11</v>
      </c>
      <c r="B31" s="33">
        <v>4.0000000000000001E-3</v>
      </c>
      <c r="C31" s="34">
        <v>6.6E-4</v>
      </c>
      <c r="D31" s="1">
        <v>2.3E-3</v>
      </c>
      <c r="E31" s="1">
        <v>2.3E-3</v>
      </c>
      <c r="F31" s="35" t="str">
        <f t="shared" si="8"/>
        <v>--</v>
      </c>
      <c r="G31" s="36">
        <v>1.2E-4</v>
      </c>
      <c r="H31" s="1">
        <v>5.1000000000000004E-4</v>
      </c>
      <c r="I31" s="1">
        <f t="shared" si="10"/>
        <v>5.1000000000000004E-4</v>
      </c>
      <c r="J31" s="1">
        <v>2.3E-2</v>
      </c>
      <c r="K31" s="27">
        <v>1.4E-3</v>
      </c>
      <c r="L31" s="27">
        <v>9.4999999999999998E-3</v>
      </c>
      <c r="M31" s="1">
        <v>2.3E-2</v>
      </c>
      <c r="N31" s="37">
        <f t="shared" si="11"/>
        <v>1.7450980392156861</v>
      </c>
      <c r="O31" s="37">
        <f t="shared" si="12"/>
        <v>17.627450980392155</v>
      </c>
      <c r="P31" s="38" t="str">
        <f t="shared" si="13"/>
        <v>--</v>
      </c>
      <c r="Q31" s="68">
        <v>2.9999999999999997E-4</v>
      </c>
      <c r="R31" s="43">
        <v>4.8000000000000001E-4</v>
      </c>
      <c r="S31" s="44">
        <v>1.4E-3</v>
      </c>
      <c r="T31" s="35">
        <f t="shared" si="9"/>
        <v>1.9166666666666667</v>
      </c>
      <c r="U31" s="36">
        <v>5.7000000000000002E-2</v>
      </c>
      <c r="V31" s="64">
        <v>0.61</v>
      </c>
      <c r="W31" s="64">
        <v>0.67</v>
      </c>
      <c r="X31" s="38">
        <f t="shared" si="14"/>
        <v>9.8360655737705013E-2</v>
      </c>
      <c r="Y31" s="34">
        <v>3.2000000000000002E-3</v>
      </c>
      <c r="Z31" s="1" t="s">
        <v>7</v>
      </c>
      <c r="AA31" s="28" t="s">
        <v>7</v>
      </c>
      <c r="AB31" s="40"/>
    </row>
    <row r="32" spans="1:28" x14ac:dyDescent="0.25">
      <c r="A32" s="32" t="s">
        <v>22</v>
      </c>
      <c r="B32" s="33">
        <v>0.04</v>
      </c>
      <c r="C32" s="34">
        <v>1.2999999999999999E-3</v>
      </c>
      <c r="D32" s="1">
        <v>1.9E-3</v>
      </c>
      <c r="E32" s="1">
        <v>1.4999999999999999E-2</v>
      </c>
      <c r="F32" s="35">
        <f t="shared" si="8"/>
        <v>6.8947368421052628</v>
      </c>
      <c r="G32" s="36">
        <v>1.1999999999999999E-3</v>
      </c>
      <c r="H32" s="1">
        <v>3.0999999999999999E-3</v>
      </c>
      <c r="I32" s="1">
        <f t="shared" si="10"/>
        <v>3.0999999999999999E-3</v>
      </c>
      <c r="J32" s="1">
        <v>9.6000000000000002E-2</v>
      </c>
      <c r="K32" s="27">
        <v>1.4E-2</v>
      </c>
      <c r="L32" s="27">
        <v>0.14000000000000001</v>
      </c>
      <c r="M32" s="1">
        <v>9.6000000000000002E-2</v>
      </c>
      <c r="N32" s="37">
        <f t="shared" si="11"/>
        <v>3.5161290322580645</v>
      </c>
      <c r="O32" s="37">
        <f t="shared" si="12"/>
        <v>44.161290322580655</v>
      </c>
      <c r="P32" s="38" t="str">
        <f t="shared" si="13"/>
        <v>--</v>
      </c>
      <c r="Q32" s="34">
        <v>7.7999999999999999E-4</v>
      </c>
      <c r="R32" s="1">
        <v>2.5999999999999999E-3</v>
      </c>
      <c r="S32" s="1">
        <v>1.4E-2</v>
      </c>
      <c r="T32" s="35">
        <f t="shared" si="9"/>
        <v>4.384615384615385</v>
      </c>
      <c r="U32" s="36">
        <v>1.4</v>
      </c>
      <c r="V32" s="64">
        <v>0.26</v>
      </c>
      <c r="W32" s="64">
        <v>2</v>
      </c>
      <c r="X32" s="38">
        <f t="shared" si="14"/>
        <v>6.6923076923076916</v>
      </c>
      <c r="Y32" s="34">
        <v>2.9000000000000001E-2</v>
      </c>
      <c r="Z32" s="1" t="s">
        <v>7</v>
      </c>
      <c r="AA32" s="28" t="s">
        <v>7</v>
      </c>
      <c r="AB32" s="40"/>
    </row>
    <row r="33" spans="1:28" x14ac:dyDescent="0.25">
      <c r="A33" s="32" t="s">
        <v>6</v>
      </c>
      <c r="B33" s="33">
        <v>62</v>
      </c>
      <c r="C33" s="34">
        <v>7.3999999999999996E-2</v>
      </c>
      <c r="D33" s="1">
        <v>9.0999999999999998E-2</v>
      </c>
      <c r="E33" s="1">
        <v>9.0999999999999998E-2</v>
      </c>
      <c r="F33" s="35" t="str">
        <f t="shared" si="8"/>
        <v>--</v>
      </c>
      <c r="G33" s="36">
        <v>0.17</v>
      </c>
      <c r="H33" s="1">
        <v>0.45</v>
      </c>
      <c r="I33" s="1">
        <f t="shared" si="10"/>
        <v>0.45</v>
      </c>
      <c r="J33" s="1">
        <v>14</v>
      </c>
      <c r="K33" s="5">
        <v>0.2</v>
      </c>
      <c r="L33" s="78">
        <v>13</v>
      </c>
      <c r="M33" s="1">
        <v>14</v>
      </c>
      <c r="N33" s="37">
        <f t="shared" si="11"/>
        <v>-0.55555555555555558</v>
      </c>
      <c r="O33" s="37">
        <f t="shared" si="12"/>
        <v>27.888888888888889</v>
      </c>
      <c r="P33" s="38" t="str">
        <f t="shared" si="13"/>
        <v>--</v>
      </c>
      <c r="Q33" s="34">
        <v>1.5</v>
      </c>
      <c r="R33" s="2">
        <v>3</v>
      </c>
      <c r="S33" s="2">
        <v>3</v>
      </c>
      <c r="T33" s="35" t="str">
        <f t="shared" si="9"/>
        <v>--</v>
      </c>
      <c r="U33" s="36">
        <v>150</v>
      </c>
      <c r="V33" s="1">
        <v>200</v>
      </c>
      <c r="W33" s="1">
        <v>200</v>
      </c>
      <c r="X33" s="38" t="str">
        <f t="shared" si="14"/>
        <v>--</v>
      </c>
      <c r="Y33" s="34">
        <v>18</v>
      </c>
      <c r="Z33" s="1" t="s">
        <v>7</v>
      </c>
      <c r="AA33" s="28" t="s">
        <v>7</v>
      </c>
      <c r="AB33" s="40"/>
    </row>
    <row r="34" spans="1:28" ht="22.5" x14ac:dyDescent="0.25">
      <c r="A34" s="32" t="s">
        <v>27</v>
      </c>
      <c r="B34" s="33" t="s">
        <v>7</v>
      </c>
      <c r="C34" s="34">
        <v>9.2999999999999992E-3</v>
      </c>
      <c r="D34" s="1">
        <v>5.1999999999999998E-2</v>
      </c>
      <c r="E34" s="1">
        <v>0.57999999999999996</v>
      </c>
      <c r="F34" s="35">
        <f t="shared" si="8"/>
        <v>10.153846153846153</v>
      </c>
      <c r="G34" s="36">
        <v>3.4000000000000002E-2</v>
      </c>
      <c r="H34" s="1">
        <v>6.8000000000000005E-2</v>
      </c>
      <c r="I34" s="1">
        <f t="shared" si="10"/>
        <v>6.8000000000000005E-2</v>
      </c>
      <c r="J34" s="1" t="s">
        <v>7</v>
      </c>
      <c r="K34" s="27">
        <v>0.52</v>
      </c>
      <c r="L34" s="27">
        <v>5.0999999999999996</v>
      </c>
      <c r="M34" s="1" t="s">
        <v>7</v>
      </c>
      <c r="N34" s="37">
        <f t="shared" si="11"/>
        <v>6.6470588235294112</v>
      </c>
      <c r="O34" s="37">
        <f t="shared" si="12"/>
        <v>74</v>
      </c>
      <c r="P34" s="42" t="s">
        <v>31</v>
      </c>
      <c r="Q34" s="34">
        <v>3.5E-4</v>
      </c>
      <c r="R34" s="4">
        <v>0.09</v>
      </c>
      <c r="S34" s="5">
        <v>0.51</v>
      </c>
      <c r="T34" s="35">
        <f t="shared" si="9"/>
        <v>4.666666666666667</v>
      </c>
      <c r="U34" s="36">
        <v>1200</v>
      </c>
      <c r="V34" s="69">
        <v>1200</v>
      </c>
      <c r="W34" s="69">
        <v>1800</v>
      </c>
      <c r="X34" s="38">
        <f t="shared" si="14"/>
        <v>0.5</v>
      </c>
      <c r="Y34" s="34">
        <v>1.0999999999999999E-2</v>
      </c>
      <c r="Z34" s="1" t="s">
        <v>7</v>
      </c>
      <c r="AA34" s="28" t="s">
        <v>7</v>
      </c>
      <c r="AB34" s="40"/>
    </row>
    <row r="35" spans="1:28" ht="15.75" thickBot="1" x14ac:dyDescent="0.3">
      <c r="A35" s="46" t="s">
        <v>16</v>
      </c>
      <c r="B35" s="47" t="s">
        <v>17</v>
      </c>
      <c r="C35" s="48">
        <v>7.2999999999999996E-4</v>
      </c>
      <c r="D35" s="49">
        <v>0.13</v>
      </c>
      <c r="E35" s="49">
        <v>0.13</v>
      </c>
      <c r="F35" s="50" t="str">
        <f t="shared" si="8"/>
        <v>--</v>
      </c>
      <c r="G35" s="51">
        <v>2.7000000000000001E-3</v>
      </c>
      <c r="H35" s="49">
        <v>1.0999999999999999E-2</v>
      </c>
      <c r="I35" s="49">
        <f t="shared" si="10"/>
        <v>1.0999999999999999E-2</v>
      </c>
      <c r="J35" s="49">
        <v>2E-3</v>
      </c>
      <c r="K35" s="52">
        <v>7.5999999999999998E-2</v>
      </c>
      <c r="L35" s="52">
        <v>7.4999999999999997E-2</v>
      </c>
      <c r="M35" s="49">
        <v>9.2999999999999999E-2</v>
      </c>
      <c r="N35" s="53">
        <f t="shared" si="11"/>
        <v>5.9090909090909101</v>
      </c>
      <c r="O35" s="53">
        <f t="shared" si="12"/>
        <v>5.8181818181818183</v>
      </c>
      <c r="P35" s="54">
        <f t="shared" si="13"/>
        <v>45.5</v>
      </c>
      <c r="Q35" s="48">
        <v>2.8E-5</v>
      </c>
      <c r="R35" s="55">
        <v>3.0000000000000001E-3</v>
      </c>
      <c r="S35" s="56">
        <v>7.4999999999999997E-2</v>
      </c>
      <c r="T35" s="50">
        <f t="shared" si="9"/>
        <v>23.999999999999996</v>
      </c>
      <c r="U35" s="51">
        <v>94</v>
      </c>
      <c r="V35" s="70">
        <v>31</v>
      </c>
      <c r="W35" s="70">
        <v>31</v>
      </c>
      <c r="X35" s="54" t="str">
        <f t="shared" si="14"/>
        <v>--</v>
      </c>
      <c r="Y35" s="48">
        <v>8.5999999999999998E-4</v>
      </c>
      <c r="Z35" s="49" t="s">
        <v>7</v>
      </c>
      <c r="AA35" s="57" t="s">
        <v>7</v>
      </c>
      <c r="AB35" s="40"/>
    </row>
    <row r="36" spans="1:28" ht="15.75" thickTop="1" x14ac:dyDescent="0.25">
      <c r="A36" s="71"/>
      <c r="B36" s="40"/>
      <c r="C36" s="40"/>
      <c r="D36" s="40"/>
      <c r="E36" s="40"/>
      <c r="F36" s="72"/>
      <c r="G36" s="40"/>
      <c r="H36" s="40"/>
      <c r="I36" s="40"/>
      <c r="J36" s="40"/>
      <c r="K36" s="73"/>
      <c r="L36" s="73"/>
      <c r="M36" s="40"/>
      <c r="N36" s="72"/>
      <c r="O36" s="72"/>
      <c r="P36" s="72"/>
      <c r="Q36" s="40"/>
      <c r="R36" s="74"/>
      <c r="S36" s="75"/>
      <c r="T36" s="72"/>
      <c r="U36" s="40"/>
      <c r="V36" s="31"/>
      <c r="W36" s="31"/>
      <c r="X36" s="72"/>
      <c r="Y36" s="40"/>
      <c r="Z36" s="40"/>
      <c r="AA36" s="40"/>
      <c r="AB36" s="40"/>
    </row>
    <row r="37" spans="1:28" x14ac:dyDescent="0.25">
      <c r="A37" s="76" t="s">
        <v>55</v>
      </c>
    </row>
    <row r="38" spans="1:28" x14ac:dyDescent="0.25">
      <c r="A38" s="77" t="s">
        <v>19</v>
      </c>
    </row>
    <row r="39" spans="1:28" x14ac:dyDescent="0.25">
      <c r="A39" s="77" t="s">
        <v>20</v>
      </c>
    </row>
    <row r="40" spans="1:28" x14ac:dyDescent="0.25">
      <c r="A40" s="77" t="s">
        <v>21</v>
      </c>
    </row>
    <row r="41" spans="1:28" x14ac:dyDescent="0.25">
      <c r="A41" s="3" t="s">
        <v>56</v>
      </c>
      <c r="V41" s="58"/>
      <c r="W41" s="58"/>
    </row>
    <row r="42" spans="1:28" x14ac:dyDescent="0.25">
      <c r="A42" s="3" t="s">
        <v>57</v>
      </c>
    </row>
    <row r="43" spans="1:28" x14ac:dyDescent="0.25">
      <c r="A43" s="3" t="s">
        <v>41</v>
      </c>
    </row>
  </sheetData>
  <mergeCells count="18">
    <mergeCell ref="Y3:AA3"/>
    <mergeCell ref="G21:P21"/>
    <mergeCell ref="Y21:AA21"/>
    <mergeCell ref="U3:X3"/>
    <mergeCell ref="U21:X21"/>
    <mergeCell ref="Q21:T21"/>
    <mergeCell ref="K22:M22"/>
    <mergeCell ref="A3:A4"/>
    <mergeCell ref="C3:F3"/>
    <mergeCell ref="Q3:T3"/>
    <mergeCell ref="H4:J4"/>
    <mergeCell ref="N4:P4"/>
    <mergeCell ref="K4:M4"/>
    <mergeCell ref="G3:P3"/>
    <mergeCell ref="A21:A22"/>
    <mergeCell ref="C21:F21"/>
    <mergeCell ref="H22:J22"/>
    <mergeCell ref="N22:P22"/>
  </mergeCells>
  <phoneticPr fontId="0" type="noConversion"/>
  <conditionalFormatting sqref="F6">
    <cfRule type="cellIs" dxfId="24" priority="38" operator="lessThan">
      <formula>0</formula>
    </cfRule>
  </conditionalFormatting>
  <conditionalFormatting sqref="N6">
    <cfRule type="cellIs" dxfId="23" priority="34" operator="lessThan">
      <formula>0</formula>
    </cfRule>
  </conditionalFormatting>
  <conditionalFormatting sqref="O6:P6">
    <cfRule type="cellIs" dxfId="22" priority="32" operator="lessThan">
      <formula>0</formula>
    </cfRule>
  </conditionalFormatting>
  <conditionalFormatting sqref="T25">
    <cfRule type="cellIs" dxfId="21" priority="10" operator="lessThan">
      <formula>0</formula>
    </cfRule>
  </conditionalFormatting>
  <conditionalFormatting sqref="F7:F17">
    <cfRule type="cellIs" dxfId="20" priority="27" operator="lessThan">
      <formula>0</formula>
    </cfRule>
  </conditionalFormatting>
  <conditionalFormatting sqref="N7:N17">
    <cfRule type="cellIs" dxfId="19" priority="26" operator="lessThan">
      <formula>0</formula>
    </cfRule>
  </conditionalFormatting>
  <conditionalFormatting sqref="O7:P10 O12:P17">
    <cfRule type="cellIs" dxfId="18" priority="25" operator="lessThan">
      <formula>0</formula>
    </cfRule>
  </conditionalFormatting>
  <conditionalFormatting sqref="O11:P11">
    <cfRule type="cellIs" dxfId="17" priority="24" operator="lessThan">
      <formula>0</formula>
    </cfRule>
  </conditionalFormatting>
  <conditionalFormatting sqref="T6">
    <cfRule type="cellIs" dxfId="16" priority="23" operator="lessThan">
      <formula>0</formula>
    </cfRule>
  </conditionalFormatting>
  <conditionalFormatting sqref="T7">
    <cfRule type="cellIs" dxfId="15" priority="22" operator="lessThan">
      <formula>0</formula>
    </cfRule>
  </conditionalFormatting>
  <conditionalFormatting sqref="T8:T17">
    <cfRule type="cellIs" dxfId="14" priority="21" operator="lessThan">
      <formula>0</formula>
    </cfRule>
  </conditionalFormatting>
  <conditionalFormatting sqref="F24">
    <cfRule type="cellIs" dxfId="13" priority="18" operator="lessThan">
      <formula>0</formula>
    </cfRule>
  </conditionalFormatting>
  <conditionalFormatting sqref="F25:F36">
    <cfRule type="cellIs" dxfId="12" priority="17" operator="lessThan">
      <formula>0</formula>
    </cfRule>
  </conditionalFormatting>
  <conditionalFormatting sqref="N24">
    <cfRule type="cellIs" dxfId="11" priority="16" operator="lessThan">
      <formula>0</formula>
    </cfRule>
  </conditionalFormatting>
  <conditionalFormatting sqref="O24:P24">
    <cfRule type="cellIs" dxfId="10" priority="15" operator="lessThan">
      <formula>0</formula>
    </cfRule>
  </conditionalFormatting>
  <conditionalFormatting sqref="N25:N27 N29:N36">
    <cfRule type="cellIs" dxfId="9" priority="14" operator="lessThan">
      <formula>0</formula>
    </cfRule>
  </conditionalFormatting>
  <conditionalFormatting sqref="O25:P27 O30:P36">
    <cfRule type="cellIs" dxfId="8" priority="13" operator="lessThan">
      <formula>0</formula>
    </cfRule>
  </conditionalFormatting>
  <conditionalFormatting sqref="O29:P29">
    <cfRule type="cellIs" dxfId="7" priority="12" operator="lessThan">
      <formula>0</formula>
    </cfRule>
  </conditionalFormatting>
  <conditionalFormatting sqref="T26:T36">
    <cfRule type="cellIs" dxfId="6" priority="9" operator="lessThan">
      <formula>0</formula>
    </cfRule>
  </conditionalFormatting>
  <conditionalFormatting sqref="X6">
    <cfRule type="cellIs" dxfId="5" priority="6" operator="lessThan">
      <formula>0</formula>
    </cfRule>
  </conditionalFormatting>
  <conditionalFormatting sqref="X7:X17">
    <cfRule type="cellIs" dxfId="4" priority="5" operator="lessThan">
      <formula>0</formula>
    </cfRule>
  </conditionalFormatting>
  <conditionalFormatting sqref="X24">
    <cfRule type="cellIs" dxfId="3" priority="4" operator="lessThan">
      <formula>0</formula>
    </cfRule>
  </conditionalFormatting>
  <conditionalFormatting sqref="X25:X36">
    <cfRule type="cellIs" dxfId="2" priority="3" operator="lessThan">
      <formula>0</formula>
    </cfRule>
  </conditionalFormatting>
  <conditionalFormatting sqref="N28">
    <cfRule type="cellIs" dxfId="1" priority="2" operator="lessThan">
      <formula>0</formula>
    </cfRule>
  </conditionalFormatting>
  <conditionalFormatting sqref="O28:P28">
    <cfRule type="cellIs" dxfId="0" priority="1" operator="lessThan">
      <formula>0</formula>
    </cfRule>
  </conditionalFormatting>
  <pageMargins left="0.25" right="0.25" top="0.75" bottom="0.75" header="0.3" footer="0.3"/>
  <pageSetup paperSize="3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CISWI Compare Rev 12-12</vt:lpstr>
    </vt:vector>
  </TitlesOfParts>
  <Company>URS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Bessette</dc:creator>
  <cp:lastModifiedBy>User</cp:lastModifiedBy>
  <cp:lastPrinted>2012-12-21T20:50:23Z</cp:lastPrinted>
  <dcterms:created xsi:type="dcterms:W3CDTF">2011-02-23T22:23:52Z</dcterms:created>
  <dcterms:modified xsi:type="dcterms:W3CDTF">2015-05-01T20:07:37Z</dcterms:modified>
</cp:coreProperties>
</file>