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CIBO_meetings\quarterly_ee\2015\September\"/>
    </mc:Choice>
  </mc:AlternateContent>
  <bookViews>
    <workbookView xWindow="0" yWindow="0" windowWidth="13395" windowHeight="7050"/>
  </bookViews>
  <sheets>
    <sheet name="Chart1" sheetId="2" r:id="rId1"/>
    <sheet name="Sheet1" sheetId="1" r:id="rId2"/>
  </sheets>
  <definedNames>
    <definedName name="_xlnm.Print_Area" localSheetId="1">Sheet1!$A$1:$L$30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 i="1" l="1"/>
  <c r="K19" i="1"/>
  <c r="K14" i="1"/>
  <c r="K15" i="1"/>
  <c r="K18" i="1"/>
  <c r="K17" i="1"/>
  <c r="K16" i="1"/>
  <c r="K12" i="1"/>
  <c r="K11" i="1"/>
  <c r="K10" i="1"/>
  <c r="K9" i="1"/>
  <c r="K8" i="1"/>
</calcChain>
</file>

<file path=xl/sharedStrings.xml><?xml version="1.0" encoding="utf-8"?>
<sst xmlns="http://schemas.openxmlformats.org/spreadsheetml/2006/main" count="38" uniqueCount="38">
  <si>
    <t>Fuel</t>
  </si>
  <si>
    <t>$/MMBtu Thermal Energy</t>
  </si>
  <si>
    <t>No.2 Oil</t>
  </si>
  <si>
    <t>Cord Wood</t>
  </si>
  <si>
    <t>Residual Oil</t>
  </si>
  <si>
    <t>Natural Gas</t>
  </si>
  <si>
    <t>Eastern Coal</t>
  </si>
  <si>
    <t>PRB Coal</t>
  </si>
  <si>
    <t>Illinois Basin Coal</t>
  </si>
  <si>
    <t>$/kwh</t>
  </si>
  <si>
    <t>Electric Heat Pump</t>
  </si>
  <si>
    <t>$/cord (2600 lbs/cord)</t>
  </si>
  <si>
    <t>$/KWh  Above 20 Deg F</t>
  </si>
  <si>
    <t>$/Ton (12,500 Btu/lb)</t>
  </si>
  <si>
    <t>$/Ton (8,700 Btu/lb)</t>
  </si>
  <si>
    <t>$/Ton (11,000 Btu/lb)</t>
  </si>
  <si>
    <t>$/Ton (6,000 Btu/lb)</t>
  </si>
  <si>
    <t>$/Ton (4,500 Btu/lb)</t>
  </si>
  <si>
    <t>Electricity</t>
  </si>
  <si>
    <t>$/Ton (13,500 Btu/lb)</t>
  </si>
  <si>
    <r>
      <t>Delivered Cost</t>
    </r>
    <r>
      <rPr>
        <b/>
        <vertAlign val="superscript"/>
        <sz val="16"/>
        <color theme="1"/>
        <rFont val="Calibri"/>
        <family val="2"/>
        <scheme val="minor"/>
      </rPr>
      <t>2</t>
    </r>
  </si>
  <si>
    <r>
      <t>Units</t>
    </r>
    <r>
      <rPr>
        <b/>
        <vertAlign val="superscript"/>
        <sz val="16"/>
        <color theme="1"/>
        <rFont val="Calibri"/>
        <family val="2"/>
        <scheme val="minor"/>
      </rPr>
      <t>3</t>
    </r>
  </si>
  <si>
    <t>$/Gal (139000 Btu)</t>
  </si>
  <si>
    <t>$/Gal (152000 Btu)</t>
  </si>
  <si>
    <t>Therm (100000 Btu)</t>
  </si>
  <si>
    <r>
      <t>Common Fuel/ Thermal Energy Equivalent Comparison</t>
    </r>
    <r>
      <rPr>
        <b/>
        <vertAlign val="superscript"/>
        <sz val="26"/>
        <color theme="1"/>
        <rFont val="Calibri"/>
        <family val="2"/>
        <scheme val="minor"/>
      </rPr>
      <t>1</t>
    </r>
    <r>
      <rPr>
        <b/>
        <sz val="26"/>
        <color theme="1"/>
        <rFont val="Calibri"/>
        <family val="2"/>
        <scheme val="minor"/>
      </rPr>
      <t xml:space="preserve"> </t>
    </r>
  </si>
  <si>
    <r>
      <t>BTU/Unit</t>
    </r>
    <r>
      <rPr>
        <b/>
        <vertAlign val="superscript"/>
        <sz val="16"/>
        <color theme="1"/>
        <rFont val="Calibri"/>
        <family val="2"/>
        <scheme val="minor"/>
      </rPr>
      <t>4</t>
    </r>
  </si>
  <si>
    <r>
      <t>Conversion Efficiency</t>
    </r>
    <r>
      <rPr>
        <b/>
        <vertAlign val="superscript"/>
        <sz val="16"/>
        <color theme="1"/>
        <rFont val="Calibri"/>
        <family val="2"/>
        <scheme val="minor"/>
      </rPr>
      <t>5</t>
    </r>
  </si>
  <si>
    <r>
      <t>Biomass (Dry)</t>
    </r>
    <r>
      <rPr>
        <b/>
        <vertAlign val="superscript"/>
        <sz val="16"/>
        <color theme="1"/>
        <rFont val="Calibri"/>
        <family val="2"/>
        <scheme val="minor"/>
      </rPr>
      <t>6</t>
    </r>
  </si>
  <si>
    <r>
      <t>Biomass (Wet)</t>
    </r>
    <r>
      <rPr>
        <b/>
        <vertAlign val="superscript"/>
        <sz val="16"/>
        <color theme="1"/>
        <rFont val="Calibri"/>
        <family val="2"/>
        <scheme val="minor"/>
      </rPr>
      <t>6</t>
    </r>
  </si>
  <si>
    <r>
      <t>Tire Derived Fuel (TDF)</t>
    </r>
    <r>
      <rPr>
        <b/>
        <vertAlign val="superscript"/>
        <sz val="16"/>
        <color theme="1"/>
        <rFont val="Calibri"/>
        <family val="2"/>
        <scheme val="minor"/>
      </rPr>
      <t>6</t>
    </r>
  </si>
  <si>
    <t>Industrial and Commercial Applications</t>
  </si>
  <si>
    <t>1. All information is given for relative comparison purposes. Site specific information can be inserted to obtain more accurate comparisons for an individual site.</t>
  </si>
  <si>
    <t>2. Costs are considered as delivered to the burner for conversion to usable energy</t>
  </si>
  <si>
    <t xml:space="preserve">3. Units are presented as normally seen with a typical "As Received" Higher Heating Value energy content. </t>
  </si>
  <si>
    <t xml:space="preserve">4. Btu per unit are given as typical.  Site specific information can be inserted to obtain more accurate comparisons for the individual site. </t>
  </si>
  <si>
    <t xml:space="preserve">5. Efficiency percentages given are typical for conventional boiler/heating systems including moisture and flue gas losses at a boiler exit temperature of around 350 degrees F.  Site specific information can be added to obtain more accurate results. </t>
  </si>
  <si>
    <t>6. Considered opportunity fuels including fuel at $15.00/ton plus transportation, processing, handling, and delivery costs to the furnace.  Fuel costs can vary widely based on demand and local availability.  In some cases the cost of the fuel could be "free".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</si>
</sst>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6"/>
      <color theme="1"/>
      <name val="Calibri"/>
      <family val="2"/>
      <scheme val="minor"/>
    </font>
    <font>
      <sz val="12"/>
      <color theme="1"/>
      <name val="Calibri"/>
      <family val="2"/>
      <scheme val="minor"/>
    </font>
    <font>
      <b/>
      <sz val="14"/>
      <color theme="1"/>
      <name val="Calibri"/>
      <family val="2"/>
      <scheme val="minor"/>
    </font>
    <font>
      <b/>
      <vertAlign val="superscript"/>
      <sz val="16"/>
      <color theme="1"/>
      <name val="Calibri"/>
      <family val="2"/>
      <scheme val="minor"/>
    </font>
    <font>
      <b/>
      <sz val="11"/>
      <color theme="1"/>
      <name val="Calibri"/>
      <family val="2"/>
      <scheme val="minor"/>
    </font>
    <font>
      <b/>
      <sz val="12"/>
      <color theme="1"/>
      <name val="Calibri"/>
      <family val="2"/>
      <scheme val="minor"/>
    </font>
    <font>
      <b/>
      <sz val="26"/>
      <color theme="1"/>
      <name val="Calibri"/>
      <family val="2"/>
      <scheme val="minor"/>
    </font>
    <font>
      <b/>
      <vertAlign val="superscript"/>
      <sz val="26"/>
      <color theme="1"/>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2">
    <xf numFmtId="0" fontId="0" fillId="0" borderId="0" xfId="0"/>
    <xf numFmtId="0" fontId="2" fillId="0" borderId="0" xfId="0" applyFont="1"/>
    <xf numFmtId="0" fontId="0" fillId="0" borderId="0" xfId="0" applyAlignment="1">
      <alignment wrapText="1"/>
    </xf>
    <xf numFmtId="0" fontId="2" fillId="0" borderId="0" xfId="0" applyFont="1" applyAlignment="1">
      <alignment horizont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top" wrapText="1"/>
    </xf>
    <xf numFmtId="44" fontId="4" fillId="0" borderId="0" xfId="1" applyFont="1" applyAlignment="1">
      <alignment horizontal="center"/>
    </xf>
    <xf numFmtId="9" fontId="4" fillId="0" borderId="0" xfId="2" applyFont="1" applyAlignment="1">
      <alignment horizontal="center"/>
    </xf>
    <xf numFmtId="44" fontId="4" fillId="0" borderId="0" xfId="1" applyFont="1" applyAlignment="1">
      <alignment horizontal="right"/>
    </xf>
    <xf numFmtId="14" fontId="0" fillId="0" borderId="0" xfId="0" applyNumberFormat="1"/>
    <xf numFmtId="0" fontId="0" fillId="0" borderId="0" xfId="0" applyAlignment="1"/>
    <xf numFmtId="0" fontId="3" fillId="0" borderId="0" xfId="0" applyFont="1" applyAlignment="1">
      <alignment horizontal="left"/>
    </xf>
    <xf numFmtId="0" fontId="0" fillId="0" borderId="0" xfId="0" applyAlignment="1">
      <alignment horizontal="left"/>
    </xf>
    <xf numFmtId="0" fontId="7" fillId="0" borderId="0" xfId="0" applyFont="1" applyAlignment="1">
      <alignment horizontal="left"/>
    </xf>
    <xf numFmtId="164" fontId="7" fillId="0" borderId="0" xfId="3" applyNumberFormat="1" applyFont="1" applyAlignment="1">
      <alignment horizontal="center"/>
    </xf>
    <xf numFmtId="164" fontId="6" fillId="0" borderId="0" xfId="3" applyNumberFormat="1" applyFont="1" applyAlignment="1">
      <alignment horizontal="center"/>
    </xf>
    <xf numFmtId="0" fontId="6" fillId="0" borderId="0" xfId="0" applyFont="1" applyAlignment="1"/>
    <xf numFmtId="0" fontId="0" fillId="0" borderId="0" xfId="0" applyAlignment="1">
      <alignment horizontal="left" wrapText="1"/>
    </xf>
    <xf numFmtId="0" fontId="8" fillId="0" borderId="0" xfId="0" applyFont="1" applyAlignment="1">
      <alignment horizontal="center"/>
    </xf>
    <xf numFmtId="0" fontId="0" fillId="0" borderId="0" xfId="0" applyAlignment="1">
      <alignment horizontal="left"/>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Common Fuel / Thermal Energy Relative Cost Comparison</a:t>
            </a:r>
          </a:p>
        </c:rich>
      </c:tx>
      <c:layout/>
      <c:overlay val="0"/>
    </c:title>
    <c:autoTitleDeleted val="0"/>
    <c:plotArea>
      <c:layout/>
      <c:barChart>
        <c:barDir val="col"/>
        <c:grouping val="clustered"/>
        <c:varyColors val="0"/>
        <c:ser>
          <c:idx val="0"/>
          <c:order val="0"/>
          <c:invertIfNegative val="0"/>
          <c:cat>
            <c:strRef>
              <c:f>Sheet1!$B$8:$B$19</c:f>
              <c:strCache>
                <c:ptCount val="12"/>
                <c:pt idx="0">
                  <c:v>Electricity</c:v>
                </c:pt>
                <c:pt idx="1">
                  <c:v>No.2 Oil</c:v>
                </c:pt>
                <c:pt idx="2">
                  <c:v>Residual Oil</c:v>
                </c:pt>
                <c:pt idx="3">
                  <c:v>Cord Wood</c:v>
                </c:pt>
                <c:pt idx="4">
                  <c:v>Electric Heat Pump</c:v>
                </c:pt>
                <c:pt idx="5">
                  <c:v>Natural Gas</c:v>
                </c:pt>
                <c:pt idx="6">
                  <c:v>Biomass (Wet)6</c:v>
                </c:pt>
                <c:pt idx="7">
                  <c:v>Biomass (Dry)6</c:v>
                </c:pt>
                <c:pt idx="8">
                  <c:v>Eastern Coal</c:v>
                </c:pt>
                <c:pt idx="9">
                  <c:v>Illinois Basin Coal</c:v>
                </c:pt>
                <c:pt idx="10">
                  <c:v>PRB Coal</c:v>
                </c:pt>
                <c:pt idx="11">
                  <c:v>Tire Derived Fuel (TDF)6</c:v>
                </c:pt>
              </c:strCache>
            </c:strRef>
          </c:cat>
          <c:val>
            <c:numRef>
              <c:f>Sheet1!$K$8:$K$19</c:f>
              <c:numCache>
                <c:formatCode>_("$"* #,##0.00_);_("$"* \(#,##0.00\);_("$"* "-"??_);_(@_)</c:formatCode>
                <c:ptCount val="12"/>
                <c:pt idx="0">
                  <c:v>29.899442196006394</c:v>
                </c:pt>
                <c:pt idx="1">
                  <c:v>25.693730729701954</c:v>
                </c:pt>
                <c:pt idx="2">
                  <c:v>19.580200501253131</c:v>
                </c:pt>
                <c:pt idx="3">
                  <c:v>16.025641025641026</c:v>
                </c:pt>
                <c:pt idx="4">
                  <c:v>9.7671511173620882</c:v>
                </c:pt>
                <c:pt idx="5">
                  <c:v>6.0975609756097562</c:v>
                </c:pt>
                <c:pt idx="6">
                  <c:v>5.1282051282051286</c:v>
                </c:pt>
                <c:pt idx="7">
                  <c:v>4.7619047619047628</c:v>
                </c:pt>
                <c:pt idx="8">
                  <c:v>4.7058823529411766</c:v>
                </c:pt>
                <c:pt idx="9">
                  <c:v>3.7433155080213902</c:v>
                </c:pt>
                <c:pt idx="10">
                  <c:v>3.7187288708586888</c:v>
                </c:pt>
                <c:pt idx="11">
                  <c:v>1.7429193899782134</c:v>
                </c:pt>
              </c:numCache>
            </c:numRef>
          </c:val>
        </c:ser>
        <c:dLbls>
          <c:showLegendKey val="0"/>
          <c:showVal val="0"/>
          <c:showCatName val="0"/>
          <c:showSerName val="0"/>
          <c:showPercent val="0"/>
          <c:showBubbleSize val="0"/>
        </c:dLbls>
        <c:gapWidth val="150"/>
        <c:axId val="165783336"/>
        <c:axId val="165783728"/>
      </c:barChart>
      <c:catAx>
        <c:axId val="165783336"/>
        <c:scaling>
          <c:orientation val="minMax"/>
        </c:scaling>
        <c:delete val="0"/>
        <c:axPos val="b"/>
        <c:numFmt formatCode="General" sourceLinked="0"/>
        <c:majorTickMark val="out"/>
        <c:minorTickMark val="none"/>
        <c:tickLblPos val="nextTo"/>
        <c:crossAx val="165783728"/>
        <c:crosses val="autoZero"/>
        <c:auto val="1"/>
        <c:lblAlgn val="ctr"/>
        <c:lblOffset val="100"/>
        <c:noMultiLvlLbl val="0"/>
      </c:catAx>
      <c:valAx>
        <c:axId val="165783728"/>
        <c:scaling>
          <c:orientation val="minMax"/>
        </c:scaling>
        <c:delete val="1"/>
        <c:axPos val="l"/>
        <c:majorGridlines/>
        <c:numFmt formatCode="_(&quot;$&quot;* #,##0.00_);_(&quot;$&quot;* \(#,##0.00\);_(&quot;$&quot;* &quot;-&quot;??_);_(@_)" sourceLinked="1"/>
        <c:majorTickMark val="out"/>
        <c:minorTickMark val="none"/>
        <c:tickLblPos val="nextTo"/>
        <c:crossAx val="165783336"/>
        <c:crosses val="autoZero"/>
        <c:crossBetween val="between"/>
      </c:valAx>
    </c:plotArea>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sheetViews>
    <sheetView tabSelected="1" zoomScale="5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
  <sheetViews>
    <sheetView topLeftCell="A8" workbookViewId="0">
      <selection activeCell="K8" sqref="K8:K19"/>
    </sheetView>
  </sheetViews>
  <sheetFormatPr defaultRowHeight="15" x14ac:dyDescent="0.25"/>
  <cols>
    <col min="1" max="1" width="10.7109375" customWidth="1"/>
    <col min="2" max="2" width="30.5703125" bestFit="1" customWidth="1"/>
    <col min="3" max="3" width="4.7109375" customWidth="1"/>
    <col min="4" max="4" width="14.7109375" customWidth="1"/>
    <col min="5" max="5" width="23.85546875" customWidth="1"/>
    <col min="6" max="6" width="4.7109375" customWidth="1"/>
    <col min="7" max="7" width="14.7109375" customWidth="1"/>
    <col min="8" max="8" width="4.7109375" customWidth="1"/>
    <col min="9" max="9" width="14.7109375" customWidth="1"/>
    <col min="10" max="10" width="4.7109375" customWidth="1"/>
    <col min="11" max="11" width="15.7109375" customWidth="1"/>
    <col min="12" max="12" width="3.7109375" customWidth="1"/>
  </cols>
  <sheetData>
    <row r="1" spans="2:11" ht="14.45" x14ac:dyDescent="0.3">
      <c r="K1" s="11">
        <v>42249</v>
      </c>
    </row>
    <row r="2" spans="2:11" x14ac:dyDescent="0.25">
      <c r="B2" s="20" t="s">
        <v>25</v>
      </c>
      <c r="C2" s="20"/>
      <c r="D2" s="20"/>
      <c r="E2" s="20"/>
      <c r="F2" s="20"/>
      <c r="G2" s="20"/>
      <c r="H2" s="20"/>
      <c r="I2" s="20"/>
      <c r="J2" s="20"/>
      <c r="K2" s="20"/>
    </row>
    <row r="3" spans="2:11" ht="23.25" customHeight="1" x14ac:dyDescent="0.25">
      <c r="B3" s="20"/>
      <c r="C3" s="20"/>
      <c r="D3" s="20"/>
      <c r="E3" s="20"/>
      <c r="F3" s="20"/>
      <c r="G3" s="20"/>
      <c r="H3" s="20"/>
      <c r="I3" s="20"/>
      <c r="J3" s="20"/>
      <c r="K3" s="20"/>
    </row>
    <row r="4" spans="2:11" ht="14.45" x14ac:dyDescent="0.3">
      <c r="E4" t="s">
        <v>31</v>
      </c>
    </row>
    <row r="6" spans="2:11" ht="65.45" x14ac:dyDescent="0.4">
      <c r="B6" s="6" t="s">
        <v>0</v>
      </c>
      <c r="D6" s="5" t="s">
        <v>20</v>
      </c>
      <c r="E6" s="3" t="s">
        <v>21</v>
      </c>
      <c r="F6" s="3"/>
      <c r="G6" s="3" t="s">
        <v>26</v>
      </c>
      <c r="H6" s="2"/>
      <c r="I6" s="4" t="s">
        <v>27</v>
      </c>
      <c r="K6" s="7" t="s">
        <v>1</v>
      </c>
    </row>
    <row r="7" spans="2:11" ht="14.45" x14ac:dyDescent="0.3">
      <c r="E7" s="12"/>
      <c r="F7" s="12"/>
      <c r="G7" s="12"/>
    </row>
    <row r="8" spans="2:11" ht="30" customHeight="1" x14ac:dyDescent="0.4">
      <c r="B8" s="1" t="s">
        <v>18</v>
      </c>
      <c r="D8" s="8">
        <v>0.1</v>
      </c>
      <c r="E8" s="15" t="s">
        <v>9</v>
      </c>
      <c r="F8" s="13"/>
      <c r="G8" s="16">
        <v>3412.8</v>
      </c>
      <c r="I8" s="9">
        <v>0.98</v>
      </c>
      <c r="K8" s="10">
        <f>(D8*(1000000/G8))/I8</f>
        <v>29.899442196006394</v>
      </c>
    </row>
    <row r="9" spans="2:11" ht="30" customHeight="1" x14ac:dyDescent="0.4">
      <c r="B9" s="1" t="s">
        <v>2</v>
      </c>
      <c r="D9" s="8">
        <v>3</v>
      </c>
      <c r="E9" s="15" t="s">
        <v>22</v>
      </c>
      <c r="F9" s="13"/>
      <c r="G9" s="16">
        <v>139000</v>
      </c>
      <c r="I9" s="9">
        <v>0.84</v>
      </c>
      <c r="K9" s="10">
        <f>(D9*(1000000/G9))/I9</f>
        <v>25.693730729701954</v>
      </c>
    </row>
    <row r="10" spans="2:11" ht="30" customHeight="1" x14ac:dyDescent="0.4">
      <c r="B10" s="1" t="s">
        <v>4</v>
      </c>
      <c r="D10" s="8">
        <v>2.5</v>
      </c>
      <c r="E10" s="15" t="s">
        <v>23</v>
      </c>
      <c r="F10" s="13"/>
      <c r="G10" s="16">
        <v>152000</v>
      </c>
      <c r="I10" s="9">
        <v>0.84</v>
      </c>
      <c r="K10" s="10">
        <f>(D10*(1000000/G10))/I10</f>
        <v>19.580200501253131</v>
      </c>
    </row>
    <row r="11" spans="2:11" ht="30" customHeight="1" x14ac:dyDescent="0.4">
      <c r="B11" s="1" t="s">
        <v>3</v>
      </c>
      <c r="D11" s="8">
        <v>150</v>
      </c>
      <c r="E11" s="15" t="s">
        <v>11</v>
      </c>
      <c r="F11" s="13"/>
      <c r="G11" s="16">
        <v>15600000</v>
      </c>
      <c r="I11" s="9">
        <v>0.6</v>
      </c>
      <c r="K11" s="10">
        <f>(D11/((G11)/1000000))/I11</f>
        <v>16.025641025641026</v>
      </c>
    </row>
    <row r="12" spans="2:11" ht="30" customHeight="1" x14ac:dyDescent="0.4">
      <c r="B12" s="1" t="s">
        <v>10</v>
      </c>
      <c r="D12" s="8">
        <v>0.1</v>
      </c>
      <c r="E12" s="15" t="s">
        <v>12</v>
      </c>
      <c r="F12" s="13"/>
      <c r="G12" s="16">
        <v>3412.8</v>
      </c>
      <c r="I12" s="9">
        <v>3</v>
      </c>
      <c r="K12" s="10">
        <f>(D12*(1000000/G12))/I12</f>
        <v>9.7671511173620882</v>
      </c>
    </row>
    <row r="13" spans="2:11" ht="30" customHeight="1" x14ac:dyDescent="0.4">
      <c r="B13" s="1" t="s">
        <v>5</v>
      </c>
      <c r="D13" s="8">
        <v>0.5</v>
      </c>
      <c r="E13" s="15" t="s">
        <v>24</v>
      </c>
      <c r="F13" s="13"/>
      <c r="G13" s="16">
        <v>100000</v>
      </c>
      <c r="I13" s="9">
        <v>0.82</v>
      </c>
      <c r="K13" s="10">
        <f>D13*(1000000/G13)/I13</f>
        <v>6.0975609756097562</v>
      </c>
    </row>
    <row r="14" spans="2:11" ht="30" customHeight="1" x14ac:dyDescent="0.4">
      <c r="B14" s="1" t="s">
        <v>29</v>
      </c>
      <c r="D14" s="8">
        <v>30</v>
      </c>
      <c r="E14" s="15" t="s">
        <v>17</v>
      </c>
      <c r="F14" s="13"/>
      <c r="G14" s="16">
        <v>9000000</v>
      </c>
      <c r="I14" s="9">
        <v>0.65</v>
      </c>
      <c r="K14" s="10">
        <f t="shared" ref="K14:K19" si="0">(D14/(G14/1000000))/I14</f>
        <v>5.1282051282051286</v>
      </c>
    </row>
    <row r="15" spans="2:11" ht="30" customHeight="1" x14ac:dyDescent="0.4">
      <c r="B15" s="1" t="s">
        <v>28</v>
      </c>
      <c r="D15" s="8">
        <v>40</v>
      </c>
      <c r="E15" s="15" t="s">
        <v>16</v>
      </c>
      <c r="F15" s="13"/>
      <c r="G15" s="16">
        <v>12000000</v>
      </c>
      <c r="I15" s="9">
        <v>0.7</v>
      </c>
      <c r="K15" s="10">
        <f t="shared" si="0"/>
        <v>4.7619047619047628</v>
      </c>
    </row>
    <row r="16" spans="2:11" ht="30" customHeight="1" x14ac:dyDescent="0.4">
      <c r="B16" s="1" t="s">
        <v>6</v>
      </c>
      <c r="D16" s="8">
        <v>100</v>
      </c>
      <c r="E16" s="15" t="s">
        <v>13</v>
      </c>
      <c r="F16" s="13"/>
      <c r="G16" s="16">
        <v>25000000</v>
      </c>
      <c r="I16" s="9">
        <v>0.85</v>
      </c>
      <c r="K16" s="10">
        <f t="shared" si="0"/>
        <v>4.7058823529411766</v>
      </c>
    </row>
    <row r="17" spans="2:11" ht="30" customHeight="1" x14ac:dyDescent="0.4">
      <c r="B17" s="1" t="s">
        <v>8</v>
      </c>
      <c r="D17" s="8">
        <v>70</v>
      </c>
      <c r="E17" s="15" t="s">
        <v>15</v>
      </c>
      <c r="F17" s="13"/>
      <c r="G17" s="16">
        <v>22000000</v>
      </c>
      <c r="I17" s="9">
        <v>0.85</v>
      </c>
      <c r="K17" s="10">
        <f t="shared" si="0"/>
        <v>3.7433155080213902</v>
      </c>
    </row>
    <row r="18" spans="2:11" ht="30" customHeight="1" x14ac:dyDescent="0.4">
      <c r="B18" s="1" t="s">
        <v>7</v>
      </c>
      <c r="D18" s="8">
        <v>55</v>
      </c>
      <c r="E18" s="15" t="s">
        <v>14</v>
      </c>
      <c r="F18" s="13"/>
      <c r="G18" s="16">
        <v>17400000</v>
      </c>
      <c r="I18" s="9">
        <v>0.85</v>
      </c>
      <c r="K18" s="10">
        <f t="shared" si="0"/>
        <v>3.7187288708586888</v>
      </c>
    </row>
    <row r="19" spans="2:11" ht="30" customHeight="1" x14ac:dyDescent="0.35">
      <c r="B19" s="1" t="s">
        <v>30</v>
      </c>
      <c r="D19" s="8">
        <v>40</v>
      </c>
      <c r="E19" s="18" t="s">
        <v>19</v>
      </c>
      <c r="F19" s="12"/>
      <c r="G19" s="16">
        <v>27000000</v>
      </c>
      <c r="I19" s="9">
        <v>0.85</v>
      </c>
      <c r="K19" s="10">
        <f t="shared" si="0"/>
        <v>1.7429193899782134</v>
      </c>
    </row>
    <row r="20" spans="2:11" ht="30" customHeight="1" x14ac:dyDescent="0.25">
      <c r="G20" s="17"/>
    </row>
    <row r="21" spans="2:11" ht="15" customHeight="1" x14ac:dyDescent="0.25">
      <c r="B21" s="19" t="s">
        <v>32</v>
      </c>
      <c r="C21" s="19"/>
      <c r="D21" s="19"/>
      <c r="E21" s="19"/>
      <c r="F21" s="19"/>
      <c r="G21" s="19"/>
      <c r="H21" s="19"/>
      <c r="I21" s="19"/>
      <c r="J21" s="19"/>
      <c r="K21" s="19"/>
    </row>
    <row r="22" spans="2:11" x14ac:dyDescent="0.25">
      <c r="B22" s="19"/>
      <c r="C22" s="19"/>
      <c r="D22" s="19"/>
      <c r="E22" s="19"/>
      <c r="F22" s="19"/>
      <c r="G22" s="19"/>
      <c r="H22" s="19"/>
      <c r="I22" s="19"/>
      <c r="J22" s="19"/>
      <c r="K22" s="19"/>
    </row>
    <row r="23" spans="2:11" x14ac:dyDescent="0.25">
      <c r="B23" s="21" t="s">
        <v>33</v>
      </c>
      <c r="C23" s="21"/>
      <c r="D23" s="21"/>
      <c r="E23" s="21"/>
      <c r="F23" s="21"/>
      <c r="G23" s="21"/>
      <c r="H23" s="21"/>
      <c r="I23" s="21"/>
      <c r="J23" s="21"/>
      <c r="K23" s="21"/>
    </row>
    <row r="24" spans="2:11" x14ac:dyDescent="0.25">
      <c r="B24" s="21" t="s">
        <v>34</v>
      </c>
      <c r="C24" s="21"/>
      <c r="D24" s="21"/>
      <c r="E24" s="21"/>
      <c r="F24" s="21"/>
      <c r="G24" s="21"/>
      <c r="H24" s="21"/>
      <c r="I24" s="21"/>
      <c r="J24" s="21"/>
      <c r="K24" s="21"/>
    </row>
    <row r="25" spans="2:11" x14ac:dyDescent="0.25">
      <c r="B25" s="14" t="s">
        <v>35</v>
      </c>
      <c r="C25" s="14"/>
      <c r="D25" s="14"/>
      <c r="E25" s="14"/>
      <c r="F25" s="14"/>
      <c r="G25" s="14"/>
      <c r="H25" s="14"/>
      <c r="I25" s="14"/>
      <c r="J25" s="14"/>
      <c r="K25" s="14"/>
    </row>
    <row r="26" spans="2:11" x14ac:dyDescent="0.25">
      <c r="B26" s="19" t="s">
        <v>36</v>
      </c>
      <c r="C26" s="19"/>
      <c r="D26" s="19"/>
      <c r="E26" s="19"/>
      <c r="F26" s="19"/>
      <c r="G26" s="19"/>
      <c r="H26" s="19"/>
      <c r="I26" s="19"/>
      <c r="J26" s="19"/>
      <c r="K26" s="19"/>
    </row>
    <row r="27" spans="2:11" x14ac:dyDescent="0.25">
      <c r="B27" s="19"/>
      <c r="C27" s="19"/>
      <c r="D27" s="19"/>
      <c r="E27" s="19"/>
      <c r="F27" s="19"/>
      <c r="G27" s="19"/>
      <c r="H27" s="19"/>
      <c r="I27" s="19"/>
      <c r="J27" s="19"/>
      <c r="K27" s="19"/>
    </row>
    <row r="28" spans="2:11" x14ac:dyDescent="0.25">
      <c r="B28" s="19" t="s">
        <v>37</v>
      </c>
      <c r="C28" s="19"/>
      <c r="D28" s="19"/>
      <c r="E28" s="19"/>
      <c r="F28" s="19"/>
      <c r="G28" s="19"/>
      <c r="H28" s="19"/>
      <c r="I28" s="19"/>
      <c r="J28" s="19"/>
      <c r="K28" s="19"/>
    </row>
    <row r="29" spans="2:11" x14ac:dyDescent="0.25">
      <c r="B29" s="19"/>
      <c r="C29" s="19"/>
      <c r="D29" s="19"/>
      <c r="E29" s="19"/>
      <c r="F29" s="19"/>
      <c r="G29" s="19"/>
      <c r="H29" s="19"/>
      <c r="I29" s="19"/>
      <c r="J29" s="19"/>
      <c r="K29" s="19"/>
    </row>
  </sheetData>
  <sortState ref="B8:K19">
    <sortCondition descending="1" ref="K8:K19"/>
  </sortState>
  <mergeCells count="6">
    <mergeCell ref="B28:K29"/>
    <mergeCell ref="B21:K22"/>
    <mergeCell ref="B26:K27"/>
    <mergeCell ref="B2:K3"/>
    <mergeCell ref="B23:K23"/>
    <mergeCell ref="B24:K24"/>
  </mergeCells>
  <pageMargins left="0.7" right="0.7" top="0.75" bottom="0.75" header="0.3" footer="0.3"/>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vt:i4>
      </vt:variant>
      <vt:variant>
        <vt:lpstr>Charts</vt:lpstr>
      </vt:variant>
      <vt:variant>
        <vt:i4>1</vt:i4>
      </vt:variant>
      <vt:variant>
        <vt:lpstr>Named Ranges</vt:lpstr>
      </vt:variant>
      <vt:variant>
        <vt:i4>1</vt:i4>
      </vt:variant>
    </vt:vector>
  </HeadingPairs>
  <TitlesOfParts>
    <vt:vector size="3" baseType="lpstr">
      <vt:lpstr>Sheet1</vt:lpstr>
      <vt:lpstr>Chart1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Bessette</dc:creator>
  <cp:lastModifiedBy>Bessette</cp:lastModifiedBy>
  <cp:lastPrinted>2015-10-13T16:07:38Z</cp:lastPrinted>
  <dcterms:created xsi:type="dcterms:W3CDTF">2015-05-12T18:49:59Z</dcterms:created>
  <dcterms:modified xsi:type="dcterms:W3CDTF">2015-10-13T16:11:56Z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